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①思い出す質問" sheetId="2" state="visible" r:id="rId2"/>
    <sheet xmlns:r="http://schemas.openxmlformats.org/officeDocument/2006/relationships" name="②業務一覧" sheetId="3" state="visible" r:id="rId3"/>
    <sheet xmlns:r="http://schemas.openxmlformats.org/officeDocument/2006/relationships" name="③課題候補" sheetId="4" state="visible" r:id="rId4"/>
    <sheet xmlns:r="http://schemas.openxmlformats.org/officeDocument/2006/relationships" name="④課題の構造化" sheetId="5" state="visible" r:id="rId5"/>
    <sheet xmlns:r="http://schemas.openxmlformats.org/officeDocument/2006/relationships" name="記入例" sheetId="6" state="visible" r:id="rId6"/>
    <sheet xmlns:r="http://schemas.openxmlformats.org/officeDocument/2006/relationships" name="記入例 課題候補" sheetId="7" state="visible" r:id="rId7"/>
    <sheet xmlns:r="http://schemas.openxmlformats.org/officeDocument/2006/relationships" name="設定" sheetId="8" state="visible" r:id="rId8"/>
  </sheets>
  <definedNames/>
  <calcPr calcId="124519" fullCalcOnLoad="1"/>
</workbook>
</file>

<file path=xl/styles.xml><?xml version="1.0" encoding="utf-8"?>
<styleSheet xmlns="http://schemas.openxmlformats.org/spreadsheetml/2006/main">
  <numFmts count="1">
    <numFmt numFmtId="164" formatCode="0.0"/>
  </numFmts>
  <fonts count="19">
    <font>
      <name val="Calibri"/>
      <family val="2"/>
      <color theme="1"/>
      <sz val="11"/>
      <scheme val="minor"/>
    </font>
    <font>
      <name val="Yu Gothic"/>
      <b val="1"/>
      <color rgb="FF1A1F26"/>
      <sz val="18"/>
    </font>
    <font>
      <name val="Yu Gothic"/>
      <color rgb="FF5D6470"/>
      <sz val="10"/>
    </font>
    <font>
      <name val="Yu Gothic"/>
      <b val="1"/>
      <color rgb="FF1A1F26"/>
      <sz val="12"/>
    </font>
    <font>
      <name val="Yu Gothic"/>
      <b val="1"/>
      <color rgb="FF0B2E33"/>
      <sz val="10"/>
    </font>
    <font>
      <name val="Yu Gothic"/>
      <color rgb="FF1A1F26"/>
      <sz val="10"/>
    </font>
    <font>
      <name val="Yu Gothic"/>
      <b val="1"/>
      <color rgb="FFFFFFFF"/>
      <sz val="9"/>
    </font>
    <font>
      <name val="Yu Gothic"/>
      <b val="1"/>
      <color rgb="FF2A8C96"/>
      <sz val="10"/>
    </font>
    <font>
      <name val="Yu Gothic"/>
      <b val="1"/>
      <color rgb="FF1A1F26"/>
      <sz val="14"/>
    </font>
    <font>
      <name val="Yu Gothic"/>
      <b val="1"/>
      <color rgb="FF2A8C96"/>
      <sz val="12"/>
    </font>
    <font>
      <name val="Yu Gothic"/>
      <b val="1"/>
      <color rgb="FF6B6158"/>
      <sz val="9"/>
    </font>
    <font>
      <name val="Yu Gothic"/>
      <b val="1"/>
      <color rgb="FF2A8C96"/>
      <sz val="11"/>
    </font>
    <font>
      <name val="Yu Gothic"/>
      <color rgb="FF5D6470"/>
      <sz val="9"/>
    </font>
    <font>
      <name val="Yu Gothic"/>
      <b val="1"/>
      <color rgb="FFFFFFFF"/>
      <sz val="10"/>
    </font>
    <font>
      <name val="Yu Gothic"/>
      <b val="1"/>
      <color rgb="FFFFFFFF"/>
      <sz val="11"/>
    </font>
    <font>
      <name val="Yu Gothic"/>
      <b val="1"/>
      <color rgb="FFFFFFFF"/>
      <sz val="12"/>
    </font>
    <font>
      <name val="Yu Gothic"/>
      <color rgb="FF1A1F26"/>
      <sz val="9"/>
    </font>
    <font>
      <name val="Yu Gothic"/>
      <color rgb="FF9AA1AB"/>
      <sz val="8"/>
    </font>
    <font>
      <name val="Yu Gothic"/>
      <color rgb="FF6B6158"/>
      <sz val="10"/>
    </font>
  </fonts>
  <fills count="6">
    <fill>
      <patternFill/>
    </fill>
    <fill>
      <patternFill patternType="gray125"/>
    </fill>
    <fill>
      <patternFill patternType="solid">
        <fgColor rgb="FFE6F4F5"/>
      </patternFill>
    </fill>
    <fill>
      <patternFill patternType="solid">
        <fgColor rgb="FF2A8C96"/>
      </patternFill>
    </fill>
    <fill>
      <patternFill patternType="solid">
        <fgColor rgb="FFF6F4F2"/>
      </patternFill>
    </fill>
    <fill>
      <patternFill patternType="solid">
        <fgColor rgb="FF6B6158"/>
      </patternFill>
    </fill>
  </fills>
  <borders count="6">
    <border>
      <left/>
      <right/>
      <top/>
      <bottom/>
      <diagonal/>
    </border>
    <border>
      <left style="thin">
        <color rgb="FFDDD6CF"/>
      </left>
      <right style="thin">
        <color rgb="FFDDD6CF"/>
      </right>
      <top style="thin">
        <color rgb="FFDDD6CF"/>
      </top>
      <bottom style="thin">
        <color rgb="FFDDD6CF"/>
      </bottom>
    </border>
    <border>
      <left/>
      <right/>
      <top style="thin">
        <color rgb="FFDDD6CF"/>
      </top>
      <bottom/>
      <diagonal/>
    </border>
    <border>
      <left/>
      <right style="thin">
        <color rgb="FFDDD6CF"/>
      </right>
      <top style="thin">
        <color rgb="FFDDD6CF"/>
      </top>
      <bottom/>
      <diagonal/>
    </border>
    <border>
      <left/>
      <right/>
      <top style="thin">
        <color rgb="FFDDD6CF"/>
      </top>
      <bottom style="thin">
        <color rgb="FFDDD6CF"/>
      </bottom>
      <diagonal/>
    </border>
    <border>
      <left/>
      <right style="thin">
        <color rgb="FFDDD6CF"/>
      </right>
      <top style="thin">
        <color rgb="FFDDD6CF"/>
      </top>
      <bottom style="thin">
        <color rgb="FFDDD6CF"/>
      </bottom>
      <diagonal/>
    </border>
  </borders>
  <cellStyleXfs count="1">
    <xf numFmtId="0" fontId="0" fillId="0" borderId="0"/>
  </cellStyleXfs>
  <cellXfs count="41">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vertical="top" wrapText="1"/>
    </xf>
    <xf numFmtId="0" fontId="3" fillId="0" borderId="0" applyAlignment="1" pivotButton="0" quotePrefix="0" xfId="0">
      <alignment horizontal="left" vertical="center"/>
    </xf>
    <xf numFmtId="0" fontId="4" fillId="2" borderId="1" applyAlignment="1" pivotButton="0" quotePrefix="0" xfId="0">
      <alignment horizontal="left" vertical="center" wrapText="1"/>
    </xf>
    <xf numFmtId="0" fontId="5"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6" fillId="3" borderId="1" applyAlignment="1" pivotButton="0" quotePrefix="0" xfId="0">
      <alignment horizontal="center" vertical="center" wrapText="1"/>
    </xf>
    <xf numFmtId="0" fontId="4" fillId="0" borderId="1" applyAlignment="1" pivotButton="0" quotePrefix="0" xfId="0">
      <alignment horizontal="left" vertical="center" wrapText="1"/>
    </xf>
    <xf numFmtId="0" fontId="5" fillId="0" borderId="1" applyAlignment="1" pivotButton="0" quotePrefix="0" xfId="0">
      <alignment vertical="top" wrapText="1"/>
    </xf>
    <xf numFmtId="0" fontId="0" fillId="0" borderId="1" pivotButton="0" quotePrefix="0" xfId="0"/>
    <xf numFmtId="0" fontId="7" fillId="2"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4" borderId="1" applyAlignment="1" pivotButton="0" quotePrefix="0" xfId="0">
      <alignment vertical="top" wrapText="1"/>
    </xf>
    <xf numFmtId="0" fontId="0" fillId="4" borderId="1" pivotButton="0" quotePrefix="0" xfId="0"/>
    <xf numFmtId="0" fontId="5" fillId="0" borderId="0" applyAlignment="1" pivotButton="0" quotePrefix="0" xfId="0">
      <alignment vertical="top" wrapText="1"/>
    </xf>
    <xf numFmtId="0" fontId="8" fillId="0" borderId="0" applyAlignment="1" pivotButton="0" quotePrefix="0" xfId="0">
      <alignment horizontal="left" vertical="center"/>
    </xf>
    <xf numFmtId="0"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0" fontId="4" fillId="0" borderId="0" applyAlignment="1" pivotButton="0" quotePrefix="0" xfId="0">
      <alignment horizontal="right" vertical="center"/>
    </xf>
    <xf numFmtId="0" fontId="9" fillId="2" borderId="1" applyAlignment="1" pivotButton="0" quotePrefix="0" xfId="0">
      <alignment horizontal="center" vertical="center" wrapText="1"/>
    </xf>
    <xf numFmtId="0" fontId="10" fillId="4" borderId="1" applyAlignment="1" pivotButton="0" quotePrefix="0" xfId="0">
      <alignment horizontal="center" vertical="center" wrapText="1"/>
    </xf>
    <xf numFmtId="0" fontId="5" fillId="0" borderId="1" pivotButton="0" quotePrefix="0" xfId="0"/>
    <xf numFmtId="0" fontId="4" fillId="0" borderId="1" pivotButton="0" quotePrefix="0" xfId="0"/>
    <xf numFmtId="0" fontId="11" fillId="2" borderId="1" applyAlignment="1" pivotButton="0" quotePrefix="0" xfId="0">
      <alignment horizontal="center" vertical="center" wrapText="1"/>
    </xf>
    <xf numFmtId="0" fontId="12" fillId="0" borderId="1" pivotButton="0" quotePrefix="0" xfId="0"/>
    <xf numFmtId="0" fontId="6" fillId="5" borderId="1" applyAlignment="1" pivotButton="0" quotePrefix="0" xfId="0">
      <alignment horizontal="center" vertical="center" wrapText="1"/>
    </xf>
    <xf numFmtId="164" fontId="5" fillId="4" borderId="1" applyAlignment="1" pivotButton="0" quotePrefix="0" xfId="0">
      <alignment horizontal="center" vertical="center" wrapText="1"/>
    </xf>
    <xf numFmtId="0" fontId="13" fillId="5" borderId="1" applyAlignment="1" pivotButton="0" quotePrefix="0" xfId="0">
      <alignment horizontal="center" vertical="center" wrapText="1"/>
    </xf>
    <xf numFmtId="0" fontId="0" fillId="5" borderId="1" pivotButton="0" quotePrefix="0" xfId="0"/>
    <xf numFmtId="164" fontId="14" fillId="5" borderId="1" applyAlignment="1" pivotButton="0" quotePrefix="0" xfId="0">
      <alignment horizontal="center" vertical="center" wrapText="1"/>
    </xf>
    <xf numFmtId="0" fontId="15" fillId="3" borderId="0" applyAlignment="1" pivotButton="0" quotePrefix="0" xfId="0">
      <alignment horizontal="left" vertical="center" wrapText="1"/>
    </xf>
    <xf numFmtId="0" fontId="5" fillId="4" borderId="1" applyAlignment="1" pivotButton="0" quotePrefix="0" xfId="0">
      <alignment horizontal="left" vertical="center" wrapText="1"/>
    </xf>
    <xf numFmtId="0" fontId="0" fillId="4" borderId="4" pivotButton="0" quotePrefix="0" xfId="0"/>
    <xf numFmtId="0" fontId="0" fillId="4" borderId="5" pivotButton="0" quotePrefix="0" xfId="0"/>
    <xf numFmtId="164" fontId="5" fillId="4" borderId="1" applyAlignment="1" pivotButton="0" quotePrefix="0" xfId="0">
      <alignment horizontal="left" vertical="center" wrapText="1"/>
    </xf>
    <xf numFmtId="0" fontId="4" fillId="2" borderId="1" applyAlignment="1" pivotButton="0" quotePrefix="0" xfId="0">
      <alignment vertical="top" wrapText="1"/>
    </xf>
    <xf numFmtId="0" fontId="16" fillId="4" borderId="1" applyAlignment="1" pivotButton="0" quotePrefix="0" xfId="0">
      <alignment vertical="top" wrapText="1"/>
    </xf>
    <xf numFmtId="0" fontId="17" fillId="0" borderId="1" applyAlignment="1" pivotButton="0" quotePrefix="0" xfId="0">
      <alignment vertical="top" wrapText="1"/>
    </xf>
    <xf numFmtId="0" fontId="18" fillId="0" borderId="0" applyAlignment="1" pivotButton="0" quotePrefix="0" xfId="0">
      <alignment vertical="top" wrapText="1"/>
    </xf>
  </cellXfs>
  <cellStyles count="1">
    <cellStyle name="Normal" xfId="0" builtinId="0" hidden="0"/>
  </cellStyles>
  <dxfs count="3">
    <dxf>
      <fill>
        <patternFill patternType="solid">
          <bgColor rgb="FFE6F4F5"/>
        </patternFill>
      </fill>
    </dxf>
    <dxf>
      <fill>
        <patternFill patternType="solid">
          <bgColor rgb="FFF3E9DC"/>
        </patternFill>
      </fill>
    </dxf>
    <dxf>
      <font>
        <b val="1"/>
        <color rgb="FF0B2E3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30"/>
  <sheetViews>
    <sheetView showGridLines="0" tabSelected="1" workbookViewId="0">
      <selection activeCell="A1" sqref="A1"/>
    </sheetView>
  </sheetViews>
  <sheetFormatPr baseColWidth="8" defaultRowHeight="15"/>
  <cols>
    <col width="2" customWidth="1" min="1" max="1"/>
    <col width="22" customWidth="1" min="2" max="2"/>
    <col width="16" customWidth="1" min="3" max="3"/>
    <col width="16" customWidth="1" min="4" max="4"/>
    <col width="16" customWidth="1" min="5" max="5"/>
    <col width="16" customWidth="1" min="6" max="6"/>
    <col width="16" customWidth="1" min="7" max="7"/>
  </cols>
  <sheetData>
    <row r="2" ht="34.2" customHeight="1">
      <c r="B2" s="1" t="inlineStr">
        <is>
          <t>生成AI活用ワークシート</t>
        </is>
      </c>
    </row>
    <row r="3" ht="34" customHeight="1">
      <c r="B3" s="2" t="inlineStr">
        <is>
          <t>DXリーダー教育の全3回で、このファイル1つを使い続けます。事前課題で書き始め、第1回で仕上げ、宿題①で確かめ、第2回で1つの課題を掘り下げます。</t>
        </is>
      </c>
    </row>
    <row r="4" ht="20" customHeight="1">
      <c r="B4" s="40" t="inlineStr">
        <is>
          <t>記入済みサンプルです。品質保証部の担当者と業務、数値は、説明のために作った架空のものです。</t>
        </is>
      </c>
    </row>
    <row r="5" ht="22.8" customHeight="1">
      <c r="B5" s="3" t="inlineStr">
        <is>
          <t>記入者</t>
        </is>
      </c>
    </row>
    <row r="6" ht="24" customHeight="1">
      <c r="B6" s="4" t="inlineStr">
        <is>
          <t>部署</t>
        </is>
      </c>
      <c r="C6" s="5" t="inlineStr">
        <is>
          <t>品質保証部 市場品質課（架空）</t>
        </is>
      </c>
      <c r="D6" s="6" t="n"/>
      <c r="E6" s="6" t="n"/>
      <c r="F6" s="6" t="n"/>
      <c r="G6" s="7" t="n"/>
    </row>
    <row r="7" ht="24" customHeight="1">
      <c r="B7" s="4" t="inlineStr">
        <is>
          <t>氏名</t>
        </is>
      </c>
      <c r="C7" s="5" t="inlineStr">
        <is>
          <t>記入例 担当者</t>
        </is>
      </c>
      <c r="D7" s="6" t="n"/>
      <c r="E7" s="6" t="n"/>
      <c r="F7" s="6" t="n"/>
      <c r="G7" s="7" t="n"/>
    </row>
    <row r="8" ht="20" customHeight="1">
      <c r="B8" s="2" t="inlineStr">
        <is>
          <t>保存するときは、ファイル名を「部署_氏名_生成AI活用ワークシート.xlsx」に変えてください。</t>
        </is>
      </c>
    </row>
    <row r="10" ht="22.8" customHeight="1">
      <c r="B10" s="3" t="inlineStr">
        <is>
          <t>環境の確認（事前課題）</t>
        </is>
      </c>
    </row>
    <row r="11" ht="24" customHeight="1">
      <c r="B11" s="8" t="inlineStr">
        <is>
          <t>確かめること</t>
        </is>
      </c>
      <c r="C11" s="8" t="inlineStr">
        <is>
          <t>見るところ</t>
        </is>
      </c>
      <c r="D11" s="6" t="n"/>
      <c r="E11" s="7" t="n"/>
      <c r="F11" s="8" t="inlineStr">
        <is>
          <t>結果</t>
        </is>
      </c>
      <c r="G11" s="7" t="n"/>
    </row>
    <row r="12" ht="36" customHeight="1">
      <c r="B12" s="9" t="inlineStr">
        <is>
          <t>Copilot のエージェント</t>
        </is>
      </c>
      <c r="C12" s="10" t="inlineStr">
        <is>
          <t>職場のアカウントで https://m365copilot.com を開き、左の「エージェント」から「新しいエージェント」が表示されるか</t>
        </is>
      </c>
      <c r="D12" s="6" t="n"/>
      <c r="E12" s="7" t="n"/>
      <c r="F12" s="12" t="inlineStr">
        <is>
          <t>表示された</t>
        </is>
      </c>
      <c r="G12" s="7" t="n"/>
    </row>
    <row r="13" ht="36" customHeight="1">
      <c r="B13" s="9" t="inlineStr">
        <is>
          <t>ログインしたアカウント</t>
        </is>
      </c>
      <c r="C13" s="10" t="inlineStr">
        <is>
          <t>Copilot 右上のアカウントが、会社のメールアドレスになっているか</t>
        </is>
      </c>
      <c r="D13" s="6" t="n"/>
      <c r="E13" s="7" t="n"/>
      <c r="F13" s="12" t="inlineStr">
        <is>
          <t>会社のアドレス</t>
        </is>
      </c>
      <c r="G13" s="7" t="n"/>
    </row>
    <row r="14" ht="36" customHeight="1">
      <c r="B14" s="9" t="inlineStr">
        <is>
          <t>Zoom のカメラとマイク</t>
        </is>
      </c>
      <c r="C14" s="10" t="inlineStr">
        <is>
          <t>Zoom のテストミーティングで、カメラとマイクが使えるか</t>
        </is>
      </c>
      <c r="D14" s="6" t="n"/>
      <c r="E14" s="7" t="n"/>
      <c r="F14" s="12" t="inlineStr">
        <is>
          <t>使える</t>
        </is>
      </c>
      <c r="G14" s="7" t="n"/>
    </row>
    <row r="15" ht="20" customHeight="1">
      <c r="B15" s="2" t="inlineStr">
        <is>
          <t>「表示されなかった」でも当日は受講できます。指示文をファイルで添付する方法に切り替えます。</t>
        </is>
      </c>
    </row>
    <row r="18" ht="22.8" customHeight="1">
      <c r="B18" s="3" t="inlineStr">
        <is>
          <t>いつ、どのタブを使うか</t>
        </is>
      </c>
    </row>
    <row r="19" ht="24" customHeight="1">
      <c r="B19" s="8" t="inlineStr">
        <is>
          <t>時点</t>
        </is>
      </c>
      <c r="C19" s="8" t="inlineStr">
        <is>
          <t>使うタブ</t>
        </is>
      </c>
      <c r="D19" s="6" t="n"/>
      <c r="E19" s="6" t="n"/>
      <c r="F19" s="6" t="n"/>
      <c r="G19" s="7" t="n"/>
    </row>
    <row r="20" ht="22" customHeight="1">
      <c r="B20" s="9" t="inlineStr">
        <is>
          <t>事前課題</t>
        </is>
      </c>
      <c r="C20" s="10" t="inlineStr">
        <is>
          <t>①思い出す質問、②業務一覧（AIを使わずに、10行以上）、このタブの記入者と環境の確認</t>
        </is>
      </c>
      <c r="D20" s="6" t="n"/>
      <c r="E20" s="6" t="n"/>
      <c r="F20" s="6" t="n"/>
      <c r="G20" s="7" t="n"/>
    </row>
    <row r="21" ht="22" customHeight="1">
      <c r="B21" s="13" t="inlineStr">
        <is>
          <t>第1回</t>
        </is>
      </c>
      <c r="C21" s="14" t="inlineStr">
        <is>
          <t>②業務一覧を仕上げる。③課題候補を掘り下げる</t>
        </is>
      </c>
      <c r="D21" s="6" t="n"/>
      <c r="E21" s="6" t="n"/>
      <c r="F21" s="6" t="n"/>
      <c r="G21" s="7" t="n"/>
    </row>
    <row r="22" ht="22" customHeight="1">
      <c r="B22" s="9" t="inlineStr">
        <is>
          <t>宿題①</t>
        </is>
      </c>
      <c r="C22" s="10" t="inlineStr">
        <is>
          <t>②の「要確認」を確かめて埋める。③を2件以上仕上げる</t>
        </is>
      </c>
      <c r="D22" s="6" t="n"/>
      <c r="E22" s="6" t="n"/>
      <c r="F22" s="6" t="n"/>
      <c r="G22" s="7" t="n"/>
    </row>
    <row r="23" ht="22" customHeight="1">
      <c r="B23" s="13" t="inlineStr">
        <is>
          <t>第2回</t>
        </is>
      </c>
      <c r="C23" s="14" t="inlineStr">
        <is>
          <t>④課題の構造化。1件を選んで、AIで解くかを決める</t>
        </is>
      </c>
      <c r="D23" s="6" t="n"/>
      <c r="E23" s="6" t="n"/>
      <c r="F23" s="6" t="n"/>
      <c r="G23" s="7" t="n"/>
    </row>
    <row r="24" ht="22" customHeight="1">
      <c r="B24" s="9" t="inlineStr">
        <is>
          <t>第3回</t>
        </is>
      </c>
      <c r="C24" s="10" t="inlineStr">
        <is>
          <t>④と試した結果をもとに発表する</t>
        </is>
      </c>
      <c r="D24" s="6" t="n"/>
      <c r="E24" s="6" t="n"/>
      <c r="F24" s="6" t="n"/>
      <c r="G24" s="7" t="n"/>
    </row>
    <row r="26" ht="22.8" customHeight="1">
      <c r="B26" s="3" t="inlineStr">
        <is>
          <t>書かないでほしいこと</t>
        </is>
      </c>
    </row>
    <row r="27" ht="50" customHeight="1">
      <c r="B27" s="14" t="inlineStr">
        <is>
          <t>このファイルは講師（株式会社ギブリー）と事務局が読みます。取引先名と個人名は「A社」「担当A」のように置き換えてください。金額は桁が分かる程度に丸めてください（例：約300万円）。社外秘の図面番号や品番は書かなくて構いません。</t>
        </is>
      </c>
      <c r="C27" s="6" t="n"/>
      <c r="D27" s="6" t="n"/>
      <c r="E27" s="6" t="n"/>
      <c r="F27" s="6" t="n"/>
      <c r="G27" s="7" t="n"/>
    </row>
    <row r="29" ht="22.8" customHeight="1">
      <c r="B29" s="3" t="inlineStr">
        <is>
          <t>提出</t>
        </is>
      </c>
    </row>
    <row r="30" ht="50" customHeight="1">
      <c r="B30" s="16" t="inlineStr">
        <is>
          <t>提出先は、事務局からご案内するTeamsの保管場所です。第1回を欠席する予定の方も提出してください。宿題①以降も、同じファイルを上書きして提出します。</t>
        </is>
      </c>
    </row>
  </sheetData>
  <mergeCells count="28">
    <mergeCell ref="B2:G2"/>
    <mergeCell ref="F11:G11"/>
    <mergeCell ref="C6:G6"/>
    <mergeCell ref="C24:G24"/>
    <mergeCell ref="B8:G8"/>
    <mergeCell ref="C12:E12"/>
    <mergeCell ref="B29:G29"/>
    <mergeCell ref="B10:G10"/>
    <mergeCell ref="C11:E11"/>
    <mergeCell ref="F12:G12"/>
    <mergeCell ref="C20:G20"/>
    <mergeCell ref="C22:G22"/>
    <mergeCell ref="B30:G30"/>
    <mergeCell ref="B15:G15"/>
    <mergeCell ref="C21:G21"/>
    <mergeCell ref="C13:E13"/>
    <mergeCell ref="B5:G5"/>
    <mergeCell ref="B4:G4"/>
    <mergeCell ref="B26:G26"/>
    <mergeCell ref="F13:G13"/>
    <mergeCell ref="C23:G23"/>
    <mergeCell ref="B3:G3"/>
    <mergeCell ref="C7:G7"/>
    <mergeCell ref="C14:E14"/>
    <mergeCell ref="B27:G27"/>
    <mergeCell ref="C19:G19"/>
    <mergeCell ref="F14:G14"/>
    <mergeCell ref="B18:G18"/>
  </mergeCells>
  <dataValidations count="3">
    <dataValidation sqref="F12" showDropDown="0" showInputMessage="0" showErrorMessage="0" allowBlank="1" type="list">
      <formula1>"表示された,表示されなかった,まだ確かめていない"</formula1>
    </dataValidation>
    <dataValidation sqref="F13" showDropDown="0" showInputMessage="0" showErrorMessage="0" allowBlank="1" type="list">
      <formula1>"会社のアドレス,個人のアドレス,分からない"</formula1>
    </dataValidation>
    <dataValidation sqref="F14" showDropDown="0" showInputMessage="0" showErrorMessage="0" allowBlank="1" type="list">
      <formula1>"使える,使えない,まだ確かめていない"</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2:F39"/>
  <sheetViews>
    <sheetView showGridLines="0" tabSelected="0" workbookViewId="0">
      <selection activeCell="A1" sqref="A1"/>
    </sheetView>
  </sheetViews>
  <sheetFormatPr baseColWidth="8" defaultRowHeight="15"/>
  <cols>
    <col width="2" customWidth="1" min="1" max="1"/>
    <col width="5" customWidth="1" min="2" max="2"/>
    <col width="58" customWidth="1" min="3" max="3"/>
    <col width="11" customWidth="1" min="4" max="4"/>
    <col width="40" customWidth="1" min="5" max="5"/>
  </cols>
  <sheetData>
    <row r="2" ht="26.6" customHeight="1">
      <c r="B2" s="17" t="inlineStr">
        <is>
          <t>書き出す業務が思い浮かばないとき</t>
        </is>
      </c>
    </row>
    <row r="3" ht="34" customHeight="1">
      <c r="B3" s="2" t="inlineStr">
        <is>
          <t>毎日やっていることほど、意識に上がってきません。当てはまる質問に「ある」を選び、思い当たる業務の名前を書いてください。ここに書いた業務を②業務一覧に写します。全部埋める必要はありません。</t>
        </is>
      </c>
    </row>
    <row r="5" ht="26" customHeight="1">
      <c r="B5" s="8" t="inlineStr"/>
      <c r="C5" s="8" t="inlineStr">
        <is>
          <t>思い出すための質問</t>
        </is>
      </c>
      <c r="D5" s="8" t="inlineStr">
        <is>
          <t>当てはまる</t>
        </is>
      </c>
      <c r="E5" s="8" t="inlineStr">
        <is>
          <t>思い当たる業務の名前</t>
        </is>
      </c>
    </row>
    <row r="6" ht="22" customHeight="1">
      <c r="B6" s="18" t="n">
        <v>1</v>
      </c>
      <c r="C6" s="10" t="inlineStr">
        <is>
          <t>月の初めに、決まってやることがある</t>
        </is>
      </c>
      <c r="D6" s="18" t="inlineStr">
        <is>
          <t>ある</t>
        </is>
      </c>
      <c r="E6" s="10" t="inlineStr">
        <is>
          <t>月次品質データの集計</t>
        </is>
      </c>
    </row>
    <row r="7" ht="22" customHeight="1">
      <c r="B7" s="19" t="n">
        <v>2</v>
      </c>
      <c r="C7" s="14" t="inlineStr">
        <is>
          <t>月末や締め日の前に、決まってやることがある</t>
        </is>
      </c>
      <c r="D7" s="19" t="inlineStr">
        <is>
          <t>ある</t>
        </is>
      </c>
      <c r="E7" s="14" t="inlineStr">
        <is>
          <t>クレーム費用の集計</t>
        </is>
      </c>
    </row>
    <row r="8" ht="36" customHeight="1">
      <c r="B8" s="18" t="n">
        <v>3</v>
      </c>
      <c r="C8" s="10" t="inlineStr">
        <is>
          <t>毎週、決まった曜日にやることがある</t>
        </is>
      </c>
      <c r="D8" s="18" t="inlineStr">
        <is>
          <t>ある</t>
        </is>
      </c>
      <c r="E8" s="10" t="inlineStr">
        <is>
          <t>週次品質会議の資料作成、週次品質会議の議事録</t>
        </is>
      </c>
    </row>
    <row r="9" ht="22" customHeight="1">
      <c r="B9" s="19" t="n">
        <v>4</v>
      </c>
      <c r="C9" s="14" t="inlineStr">
        <is>
          <t>四半期や半期の区切りで、決まってやることがある</t>
        </is>
      </c>
      <c r="D9" s="19" t="inlineStr">
        <is>
          <t>ない</t>
        </is>
      </c>
      <c r="E9" s="14" t="n"/>
    </row>
    <row r="10" ht="34" customHeight="1">
      <c r="B10" s="18" t="n">
        <v>5</v>
      </c>
      <c r="C10" s="10" t="inlineStr">
        <is>
          <t>年に1回、同じ時期にやることがある（予算、監査、棚卸し、展示会など）</t>
        </is>
      </c>
      <c r="D10" s="18" t="inlineStr">
        <is>
          <t>ある</t>
        </is>
      </c>
      <c r="E10" s="10" t="inlineStr">
        <is>
          <t>品質監査の準備</t>
        </is>
      </c>
    </row>
    <row r="11" ht="22" customHeight="1">
      <c r="B11" s="19" t="n">
        <v>6</v>
      </c>
      <c r="C11" s="14" t="inlineStr">
        <is>
          <t>やり忘れると、誰かから催促される作業がある</t>
        </is>
      </c>
      <c r="D11" s="19" t="inlineStr">
        <is>
          <t>ある</t>
        </is>
      </c>
      <c r="E11" s="14" t="inlineStr">
        <is>
          <t>是正回答の確認（課長から催促される）</t>
        </is>
      </c>
    </row>
    <row r="12" ht="22" customHeight="1">
      <c r="B12" s="18" t="n">
        <v>7</v>
      </c>
      <c r="C12" s="10" t="inlineStr">
        <is>
          <t>同じExcelファイルを、月に何度も開いている</t>
        </is>
      </c>
      <c r="D12" s="18" t="inlineStr">
        <is>
          <t>ある</t>
        </is>
      </c>
      <c r="E12" s="10" t="inlineStr">
        <is>
          <t>品質管理用のExcel（検査記録の転記）</t>
        </is>
      </c>
    </row>
    <row r="13" ht="34" customHeight="1">
      <c r="B13" s="19" t="n">
        <v>8</v>
      </c>
      <c r="C13" s="14" t="inlineStr">
        <is>
          <t>紙やPDFを見ながら、別のシステムやExcelに打ち込んでいる</t>
        </is>
      </c>
      <c r="D13" s="19" t="inlineStr">
        <is>
          <t>ある</t>
        </is>
      </c>
      <c r="E13" s="14" t="inlineStr">
        <is>
          <t>検査記録の転記</t>
        </is>
      </c>
    </row>
    <row r="14" ht="22" customHeight="1">
      <c r="B14" s="18" t="n">
        <v>9</v>
      </c>
      <c r="C14" s="10" t="inlineStr">
        <is>
          <t>2つ以上の資料を並べて、突き合わせて確認している</t>
        </is>
      </c>
      <c r="D14" s="18" t="inlineStr">
        <is>
          <t>ある</t>
        </is>
      </c>
      <c r="E14" s="10" t="inlineStr">
        <is>
          <t>受入検査記録の確認</t>
        </is>
      </c>
    </row>
    <row r="15" ht="22" customHeight="1">
      <c r="B15" s="19" t="n">
        <v>10</v>
      </c>
      <c r="C15" s="14" t="inlineStr">
        <is>
          <t>メールの文面を、過去のものをコピーして書き換えている</t>
        </is>
      </c>
      <c r="D15" s="19" t="inlineStr">
        <is>
          <t>ある</t>
        </is>
      </c>
      <c r="E15" s="14" t="inlineStr">
        <is>
          <t>是正処置の依頼</t>
        </is>
      </c>
    </row>
    <row r="16" ht="34" customHeight="1">
      <c r="B16" s="18" t="n">
        <v>11</v>
      </c>
      <c r="C16" s="10" t="inlineStr">
        <is>
          <t>取引先や販売店、他部署からの同じような問い合わせに、何度も答えている</t>
        </is>
      </c>
      <c r="D16" s="18" t="inlineStr">
        <is>
          <t>ない</t>
        </is>
      </c>
      <c r="E16" s="10" t="n"/>
    </row>
    <row r="17" ht="22" customHeight="1">
      <c r="B17" s="19" t="n">
        <v>12</v>
      </c>
      <c r="C17" s="14" t="inlineStr">
        <is>
          <t>会議のあとに、記録をまとめて誰かに送っている</t>
        </is>
      </c>
      <c r="D17" s="19" t="inlineStr">
        <is>
          <t>ある</t>
        </is>
      </c>
      <c r="E17" s="14" t="inlineStr">
        <is>
          <t>週次品質会議の議事録</t>
        </is>
      </c>
    </row>
    <row r="18" ht="22" customHeight="1">
      <c r="B18" s="18" t="n">
        <v>13</v>
      </c>
      <c r="C18" s="10" t="inlineStr">
        <is>
          <t>複数の人から届いたファイルを、1つにまとめている</t>
        </is>
      </c>
      <c r="D18" s="18" t="inlineStr">
        <is>
          <t>ある</t>
        </is>
      </c>
      <c r="E18" s="10" t="inlineStr">
        <is>
          <t>月次品質データの集計</t>
        </is>
      </c>
    </row>
    <row r="19" ht="36" customHeight="1">
      <c r="B19" s="19" t="n">
        <v>14</v>
      </c>
      <c r="C19" s="14" t="inlineStr">
        <is>
          <t>数字を集計して、決まった形の表や報告書にしている</t>
        </is>
      </c>
      <c r="D19" s="19" t="inlineStr">
        <is>
          <t>ある</t>
        </is>
      </c>
      <c r="E19" s="14" t="inlineStr">
        <is>
          <t>月次品質データの集計、週次品質会議の資料作成</t>
        </is>
      </c>
    </row>
    <row r="20" ht="36" customHeight="1">
      <c r="B20" s="18" t="n">
        <v>15</v>
      </c>
      <c r="C20" s="10" t="inlineStr">
        <is>
          <t>図面、仕様書、規格の版や改定を確認している</t>
        </is>
      </c>
      <c r="D20" s="18" t="inlineStr">
        <is>
          <t>ある</t>
        </is>
      </c>
      <c r="E20" s="10" t="inlineStr">
        <is>
          <t>法規・規格の改定確認、取付説明書の記載確認</t>
        </is>
      </c>
    </row>
    <row r="21" ht="22" customHeight="1">
      <c r="B21" s="19" t="n">
        <v>16</v>
      </c>
      <c r="C21" s="14" t="inlineStr">
        <is>
          <t>不具合やトラブルが起きたときだけやる対応がある</t>
        </is>
      </c>
      <c r="D21" s="19" t="inlineStr">
        <is>
          <t>ある</t>
        </is>
      </c>
      <c r="E21" s="14" t="inlineStr">
        <is>
          <t>返品部品の現品確認</t>
        </is>
      </c>
    </row>
    <row r="22" ht="22" customHeight="1">
      <c r="B22" s="18" t="n">
        <v>17</v>
      </c>
      <c r="C22" s="10" t="inlineStr">
        <is>
          <t>新しく来た人に、毎回同じ説明をしている</t>
        </is>
      </c>
      <c r="D22" s="18" t="inlineStr">
        <is>
          <t>ある</t>
        </is>
      </c>
      <c r="E22" s="10" t="inlineStr">
        <is>
          <t>新任者への業務説明</t>
        </is>
      </c>
    </row>
    <row r="23" ht="22" customHeight="1">
      <c r="B23" s="19" t="n">
        <v>18</v>
      </c>
      <c r="C23" s="14" t="inlineStr">
        <is>
          <t>自分が休むと止まってしまう作業がある</t>
        </is>
      </c>
      <c r="D23" s="19" t="inlineStr">
        <is>
          <t>ある</t>
        </is>
      </c>
      <c r="E23" s="14" t="inlineStr">
        <is>
          <t>月次品質データの集計</t>
        </is>
      </c>
    </row>
    <row r="24" ht="34" customHeight="1">
      <c r="B24" s="18" t="n">
        <v>19</v>
      </c>
      <c r="C24" s="10" t="inlineStr">
        <is>
          <t>誰にも頼まれていないが、自分の判断で続けている確認や準備がある</t>
        </is>
      </c>
      <c r="D24" s="18" t="inlineStr">
        <is>
          <t>ある</t>
        </is>
      </c>
      <c r="E24" s="10" t="inlineStr">
        <is>
          <t>検査治具の校正期限の確認</t>
        </is>
      </c>
    </row>
    <row r="25" ht="22" customHeight="1">
      <c r="B25" s="19" t="n">
        <v>20</v>
      </c>
      <c r="C25" s="14" t="inlineStr">
        <is>
          <t>「これ、なんで手でやってるんだろう」と思う瞬間がある</t>
        </is>
      </c>
      <c r="D25" s="19" t="inlineStr">
        <is>
          <t>ある</t>
        </is>
      </c>
      <c r="E25" s="14" t="inlineStr">
        <is>
          <t>検査記録の転記</t>
        </is>
      </c>
    </row>
    <row r="26">
      <c r="C26" s="20" t="inlineStr">
        <is>
          <t>「ある」と答えた数</t>
        </is>
      </c>
      <c r="D26" s="21">
        <f>COUNTIF(D6:D25,"ある")</f>
        <v/>
      </c>
    </row>
    <row r="28" ht="22.8" customHeight="1">
      <c r="B28" s="3" t="inlineStr">
        <is>
          <t>部門別の業務の例</t>
        </is>
      </c>
    </row>
    <row r="29" ht="30" customHeight="1">
      <c r="B29" s="2" t="inlineStr">
        <is>
          <t>上の質問でも出てこないときは、近いものを探してください。一般的な例です。貴社の部門の名前や分け方とは一致しない場合があります。</t>
        </is>
      </c>
    </row>
    <row r="31" ht="22" customHeight="1">
      <c r="B31" s="22" t="inlineStr"/>
      <c r="C31" s="22" t="inlineStr">
        <is>
          <t>部門</t>
        </is>
      </c>
      <c r="D31" s="22" t="inlineStr">
        <is>
          <t>よく挙がる業務</t>
        </is>
      </c>
      <c r="E31" s="7" t="n"/>
    </row>
    <row r="32" ht="50" customHeight="1">
      <c r="B32" s="18" t="n">
        <v>1</v>
      </c>
      <c r="C32" s="9" t="inlineStr">
        <is>
          <t>商品企画・開発</t>
        </is>
      </c>
      <c r="D32" s="10" t="inlineStr">
        <is>
          <t>市場調査のまとめ、仕様書と図面の版管理、試作品の手配と日程の調整、設計変更の連絡、デザインレビューの資料づくり</t>
        </is>
      </c>
      <c r="E32" s="7" t="n"/>
    </row>
    <row r="33" ht="50" customHeight="1">
      <c r="B33" s="18" t="n">
        <v>2</v>
      </c>
      <c r="C33" s="9" t="inlineStr">
        <is>
          <t>品質保証</t>
        </is>
      </c>
      <c r="D33" s="10" t="inlineStr">
        <is>
          <t>市場不具合の受付と一次切り分け、検査記録の確認と転記、是正処置の依頼と回答の確認、品質会議の資料づくり、法規や規格の改定確認</t>
        </is>
      </c>
      <c r="E33" s="7" t="n"/>
    </row>
    <row r="34" ht="50" customHeight="1">
      <c r="B34" s="18" t="n">
        <v>3</v>
      </c>
      <c r="C34" s="9" t="inlineStr">
        <is>
          <t>購買・調達</t>
        </is>
      </c>
      <c r="D34" s="10" t="inlineStr">
        <is>
          <t>見積の依頼と比較表づくり、発注と納期の確認、請求書と発注データの突き合わせ、取引先評価の集計、価格改定の連絡</t>
        </is>
      </c>
      <c r="E34" s="7" t="n"/>
    </row>
    <row r="35" ht="50" customHeight="1">
      <c r="B35" s="18" t="n">
        <v>4</v>
      </c>
      <c r="C35" s="9" t="inlineStr">
        <is>
          <t>営業・販売促進</t>
        </is>
      </c>
      <c r="D35" s="10" t="inlineStr">
        <is>
          <t>販売店からの問い合わせ対応、受注データの集計と報告、販促物の手配、商談記録のまとめ、カタログや価格表の更新</t>
        </is>
      </c>
      <c r="E35" s="7" t="n"/>
    </row>
    <row r="36" ht="50" customHeight="1">
      <c r="B36" s="18" t="n">
        <v>5</v>
      </c>
      <c r="C36" s="9" t="inlineStr">
        <is>
          <t>生産管理・物流</t>
        </is>
      </c>
      <c r="D36" s="10" t="inlineStr">
        <is>
          <t>生産計画の調整連絡、在庫の確認と補充の依頼、出荷の手配と納期回答、棚卸しの準備と差異の確認</t>
        </is>
      </c>
      <c r="E36" s="7" t="n"/>
    </row>
    <row r="37" ht="50" customHeight="1">
      <c r="B37" s="18" t="n">
        <v>6</v>
      </c>
      <c r="C37" s="9" t="inlineStr">
        <is>
          <t>お客様相談</t>
        </is>
      </c>
      <c r="D37" s="10" t="inlineStr">
        <is>
          <t>問い合わせの記録、回答文の作成、よくある質問の更新、関係部門への連絡と回答の催促</t>
        </is>
      </c>
      <c r="E37" s="7" t="n"/>
    </row>
    <row r="38" ht="50" customHeight="1">
      <c r="B38" s="18" t="n">
        <v>7</v>
      </c>
      <c r="C38" s="9" t="inlineStr">
        <is>
          <t>企画・管理</t>
        </is>
      </c>
      <c r="D38" s="10" t="inlineStr">
        <is>
          <t>部門の予算と実績の集計、会議体の運営と議事録、月次の指標レポート、社内規程の改定対応</t>
        </is>
      </c>
      <c r="E38" s="7" t="n"/>
    </row>
    <row r="39" ht="50" customHeight="1">
      <c r="B39" s="18" t="n">
        <v>8</v>
      </c>
      <c r="C39" s="9" t="inlineStr">
        <is>
          <t>総務・人事・経理</t>
        </is>
      </c>
      <c r="D39" s="10" t="inlineStr">
        <is>
          <t>社内の問い合わせ対応、申請書の不備チェック、勤怠や経費の確認、月次の数字の集計、社内通知文の作成</t>
        </is>
      </c>
      <c r="E39" s="7" t="n"/>
    </row>
  </sheetData>
  <mergeCells count="13">
    <mergeCell ref="B2:F2"/>
    <mergeCell ref="D33:E33"/>
    <mergeCell ref="D34:E34"/>
    <mergeCell ref="B3:F3"/>
    <mergeCell ref="D37:E37"/>
    <mergeCell ref="D38:E38"/>
    <mergeCell ref="B29:E29"/>
    <mergeCell ref="D32:E32"/>
    <mergeCell ref="D36:E36"/>
    <mergeCell ref="D31:E31"/>
    <mergeCell ref="B28:E28"/>
    <mergeCell ref="D35:E35"/>
    <mergeCell ref="D39:E39"/>
  </mergeCells>
  <conditionalFormatting sqref="B6:E25">
    <cfRule type="expression" priority="1" dxfId="0">
      <formula>$D6="ある"</formula>
    </cfRule>
  </conditionalFormatting>
  <dataValidations count="1">
    <dataValidation sqref="D6 D7 D8 D9 D10 D11 D12 D13 D14 D15 D16 D17 D18 D19 D20 D21 D22 D23 D24 D25" showDropDown="0" showInputMessage="0" showErrorMessage="0" allowBlank="1" type="list">
      <formula1>"ある,ない"</formula1>
    </dataValidation>
  </dataValidations>
  <pageMargins left="0.75" right="0.75" top="1" bottom="1" header="0.5" footer="0.5"/>
  <pageSetup orientation="portrait" fitToHeight="0" fitToWidth="1"/>
</worksheet>
</file>

<file path=xl/worksheets/sheet3.xml><?xml version="1.0" encoding="utf-8"?>
<worksheet xmlns="http://schemas.openxmlformats.org/spreadsheetml/2006/main">
  <sheetPr>
    <tabColor rgb="FF2A8C96"/>
    <outlinePr summaryBelow="1" summaryRight="1"/>
    <pageSetUpPr fitToPage="1"/>
  </sheetPr>
  <dimension ref="B2:L55"/>
  <sheetViews>
    <sheetView showGridLines="0" tabSelected="0" workbookViewId="0">
      <pane xSplit="3" ySplit="12" topLeftCell="D13"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5" customWidth="1" min="2" max="2"/>
    <col width="24" customWidth="1" min="3" max="3"/>
    <col width="34" customWidth="1" min="4" max="4"/>
    <col width="7" customWidth="1" min="5" max="5"/>
    <col width="7" customWidth="1" min="6" max="6"/>
    <col width="10" customWidth="1" min="7" max="7"/>
    <col width="24" customWidth="1" min="8" max="8"/>
    <col width="30" customWidth="1" min="9" max="9"/>
    <col width="11" customWidth="1" min="10" max="10"/>
    <col width="11" customWidth="1" min="11" max="11"/>
    <col width="8" customWidth="1" min="12" max="12"/>
  </cols>
  <sheetData>
    <row r="2" ht="26.6" customHeight="1">
      <c r="B2" s="17" t="inlineStr">
        <is>
          <t>業務一覧</t>
        </is>
      </c>
    </row>
    <row r="3" ht="44" customHeight="1">
      <c r="B3" s="2" t="inlineStr">
        <is>
          <t>1行に1つの業務を書きます。30分から数時間で終わるまとまりが1行の目安です。単位と回数は「週に2回」なら単位に「週」、回数に「2」。数字が分からないときは空けずに仮の数字を入れ、数字の確かさを「要確認」にしてください。年間工数は自動で出ます。</t>
        </is>
      </c>
    </row>
    <row r="4" ht="18" customHeight="1">
      <c r="B4" s="40" t="inlineStr">
        <is>
          <t>記入済みサンプルです。品質保証部の担当者と業務、数値は、説明のために作った架空のものです。</t>
        </is>
      </c>
    </row>
    <row r="5" ht="22" customHeight="1">
      <c r="C5" s="22" t="inlineStr">
        <is>
          <t>できあがりの目安</t>
        </is>
      </c>
      <c r="D5" s="7" t="n"/>
      <c r="E5" s="22" t="inlineStr">
        <is>
          <t>いま</t>
        </is>
      </c>
      <c r="F5" s="22" t="inlineStr">
        <is>
          <t>目安</t>
        </is>
      </c>
      <c r="G5" s="7" t="n"/>
    </row>
    <row r="6" ht="20" customHeight="1">
      <c r="C6" s="24" t="inlineStr">
        <is>
          <t>書いた業務</t>
        </is>
      </c>
      <c r="D6" s="7" t="n"/>
      <c r="E6" s="25">
        <f>COUNTA(C13:C52)</f>
        <v/>
      </c>
      <c r="F6" s="26" t="inlineStr">
        <is>
          <t>行　15行以上</t>
        </is>
      </c>
      <c r="G6" s="7" t="n"/>
    </row>
    <row r="7" ht="20" customHeight="1">
      <c r="C7" s="24" t="inlineStr">
        <is>
          <t>月次・年次の業務</t>
        </is>
      </c>
      <c r="D7" s="7" t="n"/>
      <c r="E7" s="25">
        <f>COUNTIFS(C13:C52,"&lt;&gt;",E13:E52,"月")+COUNTIFS(C13:C52,"&lt;&gt;",E13:E52,"年")</f>
        <v/>
      </c>
      <c r="F7" s="26" t="inlineStr">
        <is>
          <t>行　2行以上</t>
        </is>
      </c>
      <c r="G7" s="7" t="n"/>
    </row>
    <row r="8" ht="20" customHeight="1">
      <c r="C8" s="24" t="inlineStr">
        <is>
          <t>数字が空いている行</t>
        </is>
      </c>
      <c r="D8" s="7" t="n"/>
      <c r="E8" s="25">
        <f>SUMPRODUCT((C13:C52&lt;&gt;"")*(((E13:E52="")+(F13:F52="")+(G13:G52=""))&gt;0))</f>
        <v/>
      </c>
      <c r="F8" s="26" t="inlineStr">
        <is>
          <t>行　0行</t>
        </is>
      </c>
      <c r="G8" s="7" t="n"/>
    </row>
    <row r="9" ht="20" customHeight="1">
      <c r="C9" s="24" t="inlineStr">
        <is>
          <t>要確認</t>
        </is>
      </c>
      <c r="D9" s="7" t="n"/>
      <c r="E9" s="25">
        <f>COUNTIF(J13:J52,"要確認")</f>
        <v/>
      </c>
      <c r="F9" s="26" t="inlineStr">
        <is>
          <t>行　宿題①で減らす</t>
        </is>
      </c>
      <c r="G9" s="7" t="n"/>
    </row>
    <row r="10" ht="20" customHeight="1">
      <c r="C10" s="24" t="inlineStr">
        <is>
          <t>年間工数の合計</t>
        </is>
      </c>
      <c r="D10" s="7" t="n"/>
      <c r="E10" s="25">
        <f>ROUND(SUM(K13:K52),1)</f>
        <v/>
      </c>
      <c r="F10" s="26" t="inlineStr">
        <is>
          <t xml:space="preserve">時間　</t>
        </is>
      </c>
      <c r="G10" s="7" t="n"/>
    </row>
    <row r="12" ht="40" customHeight="1">
      <c r="B12" s="8" t="inlineStr">
        <is>
          <t>No</t>
        </is>
      </c>
      <c r="C12" s="8" t="inlineStr">
        <is>
          <t>業務名</t>
        </is>
      </c>
      <c r="D12" s="8" t="inlineStr">
        <is>
          <t>内容（1行）</t>
        </is>
      </c>
      <c r="E12" s="8" t="inlineStr">
        <is>
          <t>単位</t>
        </is>
      </c>
      <c r="F12" s="8" t="inlineStr">
        <is>
          <t>回数</t>
        </is>
      </c>
      <c r="G12" s="8" t="inlineStr">
        <is>
          <t>1回あたり（分）</t>
        </is>
      </c>
      <c r="H12" s="8" t="inlineStr">
        <is>
          <t>誰から受けて誰に渡すか</t>
        </is>
      </c>
      <c r="I12" s="8" t="inlineStr">
        <is>
          <t>困りごと</t>
        </is>
      </c>
      <c r="J12" s="8" t="inlineStr">
        <is>
          <t>数字の確かさ</t>
        </is>
      </c>
      <c r="K12" s="27" t="inlineStr">
        <is>
          <t>年間工数（時間）</t>
        </is>
      </c>
      <c r="L12" s="8" t="inlineStr">
        <is>
          <t>課題候補</t>
        </is>
      </c>
    </row>
    <row r="13" ht="32" customHeight="1">
      <c r="B13" s="18" t="n">
        <v>1</v>
      </c>
      <c r="C13" s="10" t="inlineStr">
        <is>
          <t>市場不具合の受付と一次切り分け</t>
        </is>
      </c>
      <c r="D13" s="10" t="inlineStr">
        <is>
          <t>販売店から届く不具合連絡を受け、取付不良か製品不良かを切り分ける</t>
        </is>
      </c>
      <c r="E13" s="18" t="inlineStr">
        <is>
          <t>週</t>
        </is>
      </c>
      <c r="F13" s="18" t="n">
        <v>3</v>
      </c>
      <c r="G13" s="18" t="n">
        <v>40</v>
      </c>
      <c r="H13" s="10" t="inlineStr">
        <is>
          <t>販売店→設計・工場</t>
        </is>
      </c>
      <c r="I13" s="10" t="inlineStr">
        <is>
          <t>写真が不鮮明で、判断のために何度も聞き返す</t>
        </is>
      </c>
      <c r="J13" s="18" t="inlineStr">
        <is>
          <t>本人の感覚</t>
        </is>
      </c>
      <c r="K13" s="28">
        <f>IFERROR(IF(OR(C13="",E13="",F13="",G13=""),"",ROUND(F13*VLOOKUP(E13,設定!$B$5:$C$8,2,FALSE)*G13/60,1)),"")</f>
        <v/>
      </c>
      <c r="L13" s="18" t="inlineStr">
        <is>
          <t>◎</t>
        </is>
      </c>
    </row>
    <row r="14" ht="32" customHeight="1">
      <c r="B14" s="18" t="n">
        <v>2</v>
      </c>
      <c r="C14" s="10" t="inlineStr">
        <is>
          <t>不具合報告書の作成</t>
        </is>
      </c>
      <c r="D14" s="10" t="inlineStr">
        <is>
          <t>切り分け結果を社内様式の報告書にまとめる</t>
        </is>
      </c>
      <c r="E14" s="18" t="inlineStr">
        <is>
          <t>週</t>
        </is>
      </c>
      <c r="F14" s="18" t="n">
        <v>2</v>
      </c>
      <c r="G14" s="18" t="n">
        <v>60</v>
      </c>
      <c r="H14" s="10" t="inlineStr">
        <is>
          <t>自分→品質会議</t>
        </is>
      </c>
      <c r="I14" s="10" t="inlineStr">
        <is>
          <t>過去の類似事例を探すのに時間がかかる</t>
        </is>
      </c>
      <c r="J14" s="18" t="inlineStr">
        <is>
          <t>本人の感覚</t>
        </is>
      </c>
      <c r="K14" s="28">
        <f>IFERROR(IF(OR(C14="",E14="",F14="",G14=""),"",ROUND(F14*VLOOKUP(E14,設定!$B$5:$C$8,2,FALSE)*G14/60,1)),"")</f>
        <v/>
      </c>
      <c r="L14" s="18" t="n"/>
    </row>
    <row r="15" ht="32" customHeight="1">
      <c r="B15" s="18" t="n">
        <v>3</v>
      </c>
      <c r="C15" s="10" t="inlineStr">
        <is>
          <t>受入検査記録の確認</t>
        </is>
      </c>
      <c r="D15" s="10" t="inlineStr">
        <is>
          <t>取引先から届く検査成績書の数値を規格と照合する</t>
        </is>
      </c>
      <c r="E15" s="18" t="inlineStr">
        <is>
          <t>日</t>
        </is>
      </c>
      <c r="F15" s="18" t="n">
        <v>1</v>
      </c>
      <c r="G15" s="18" t="n">
        <v>30</v>
      </c>
      <c r="H15" s="10" t="inlineStr">
        <is>
          <t>取引先→自分→保管</t>
        </is>
      </c>
      <c r="I15" s="10" t="inlineStr">
        <is>
          <t>PDFの数値を目で追うので見落としが怖い</t>
        </is>
      </c>
      <c r="J15" s="18" t="inlineStr">
        <is>
          <t>本人の感覚</t>
        </is>
      </c>
      <c r="K15" s="28">
        <f>IFERROR(IF(OR(C15="",E15="",F15="",G15=""),"",ROUND(F15*VLOOKUP(E15,設定!$B$5:$C$8,2,FALSE)*G15/60,1)),"")</f>
        <v/>
      </c>
      <c r="L15" s="18" t="inlineStr">
        <is>
          <t>○</t>
        </is>
      </c>
    </row>
    <row r="16" ht="32" customHeight="1">
      <c r="B16" s="18" t="n">
        <v>4</v>
      </c>
      <c r="C16" s="10" t="inlineStr">
        <is>
          <t>検査記録の転記</t>
        </is>
      </c>
      <c r="D16" s="10" t="inlineStr">
        <is>
          <t>検査成績書の数値を品質管理用のExcelに転記する</t>
        </is>
      </c>
      <c r="E16" s="18" t="inlineStr">
        <is>
          <t>日</t>
        </is>
      </c>
      <c r="F16" s="18" t="n">
        <v>1</v>
      </c>
      <c r="G16" s="18" t="n">
        <v>20</v>
      </c>
      <c r="H16" s="10" t="inlineStr">
        <is>
          <t>自分→品質管理Excel</t>
        </is>
      </c>
      <c r="I16" s="10" t="n"/>
      <c r="J16" s="18" t="inlineStr">
        <is>
          <t>要確認</t>
        </is>
      </c>
      <c r="K16" s="28">
        <f>IFERROR(IF(OR(C16="",E16="",F16="",G16=""),"",ROUND(F16*VLOOKUP(E16,設定!$B$5:$C$8,2,FALSE)*G16/60,1)),"")</f>
        <v/>
      </c>
      <c r="L16" s="18" t="n"/>
    </row>
    <row r="17" ht="32" customHeight="1">
      <c r="B17" s="18" t="n">
        <v>5</v>
      </c>
      <c r="C17" s="10" t="inlineStr">
        <is>
          <t>是正処置の依頼</t>
        </is>
      </c>
      <c r="D17" s="10" t="inlineStr">
        <is>
          <t>取引先に是正処置を依頼し、回答期限を管理する</t>
        </is>
      </c>
      <c r="E17" s="18" t="inlineStr">
        <is>
          <t>月</t>
        </is>
      </c>
      <c r="F17" s="18" t="n">
        <v>3</v>
      </c>
      <c r="G17" s="18" t="n">
        <v>45</v>
      </c>
      <c r="H17" s="10" t="inlineStr">
        <is>
          <t>自分→取引先</t>
        </is>
      </c>
      <c r="I17" s="10" t="inlineStr">
        <is>
          <t>回答の催促が続く</t>
        </is>
      </c>
      <c r="J17" s="18" t="inlineStr">
        <is>
          <t>本人の感覚</t>
        </is>
      </c>
      <c r="K17" s="28">
        <f>IFERROR(IF(OR(C17="",E17="",F17="",G17=""),"",ROUND(F17*VLOOKUP(E17,設定!$B$5:$C$8,2,FALSE)*G17/60,1)),"")</f>
        <v/>
      </c>
      <c r="L17" s="18" t="n"/>
    </row>
    <row r="18" ht="32" customHeight="1">
      <c r="B18" s="18" t="n">
        <v>6</v>
      </c>
      <c r="C18" s="10" t="inlineStr">
        <is>
          <t>是正回答の確認</t>
        </is>
      </c>
      <c r="D18" s="10" t="inlineStr">
        <is>
          <t>取引先からの是正回答を読み、対策の妥当性を確認する</t>
        </is>
      </c>
      <c r="E18" s="18" t="inlineStr">
        <is>
          <t>月</t>
        </is>
      </c>
      <c r="F18" s="18" t="n">
        <v>3</v>
      </c>
      <c r="G18" s="18" t="n">
        <v>60</v>
      </c>
      <c r="H18" s="10" t="inlineStr">
        <is>
          <t>取引先→自分→課長</t>
        </is>
      </c>
      <c r="I18" s="10" t="n"/>
      <c r="J18" s="18" t="inlineStr">
        <is>
          <t>本人の感覚</t>
        </is>
      </c>
      <c r="K18" s="28">
        <f>IFERROR(IF(OR(C18="",E18="",F18="",G18=""),"",ROUND(F18*VLOOKUP(E18,設定!$B$5:$C$8,2,FALSE)*G18/60,1)),"")</f>
        <v/>
      </c>
      <c r="L18" s="18" t="n"/>
    </row>
    <row r="19" ht="32" customHeight="1">
      <c r="B19" s="18" t="n">
        <v>7</v>
      </c>
      <c r="C19" s="10" t="inlineStr">
        <is>
          <t>週次品質会議の資料作成</t>
        </is>
      </c>
      <c r="D19" s="10" t="inlineStr">
        <is>
          <t>今週の不具合件数と主な事例を資料にまとめる</t>
        </is>
      </c>
      <c r="E19" s="18" t="inlineStr">
        <is>
          <t>週</t>
        </is>
      </c>
      <c r="F19" s="18" t="n">
        <v>1</v>
      </c>
      <c r="G19" s="18" t="n">
        <v>90</v>
      </c>
      <c r="H19" s="10" t="inlineStr">
        <is>
          <t>自分→品質会議</t>
        </is>
      </c>
      <c r="I19" s="10" t="inlineStr">
        <is>
          <t>毎週同じ形の資料を手で作っている</t>
        </is>
      </c>
      <c r="J19" s="18" t="inlineStr">
        <is>
          <t>本人の感覚</t>
        </is>
      </c>
      <c r="K19" s="28">
        <f>IFERROR(IF(OR(C19="",E19="",F19="",G19=""),"",ROUND(F19*VLOOKUP(E19,設定!$B$5:$C$8,2,FALSE)*G19/60,1)),"")</f>
        <v/>
      </c>
      <c r="L19" s="18" t="n"/>
    </row>
    <row r="20" ht="32" customHeight="1">
      <c r="B20" s="18" t="n">
        <v>8</v>
      </c>
      <c r="C20" s="10" t="inlineStr">
        <is>
          <t>週次品質会議の議事録</t>
        </is>
      </c>
      <c r="D20" s="10" t="inlineStr">
        <is>
          <t>会議の決定事項と担当を記録し、関係者へ送る</t>
        </is>
      </c>
      <c r="E20" s="18" t="inlineStr">
        <is>
          <t>週</t>
        </is>
      </c>
      <c r="F20" s="18" t="n">
        <v>1</v>
      </c>
      <c r="G20" s="18" t="n">
        <v>30</v>
      </c>
      <c r="H20" s="10" t="inlineStr">
        <is>
          <t>品質会議→関係部署</t>
        </is>
      </c>
      <c r="I20" s="10" t="n"/>
      <c r="J20" s="18" t="inlineStr">
        <is>
          <t>本人の感覚</t>
        </is>
      </c>
      <c r="K20" s="28">
        <f>IFERROR(IF(OR(C20="",E20="",F20="",G20=""),"",ROUND(F20*VLOOKUP(E20,設定!$B$5:$C$8,2,FALSE)*G20/60,1)),"")</f>
        <v/>
      </c>
      <c r="L20" s="18" t="n"/>
    </row>
    <row r="21" ht="32" customHeight="1">
      <c r="B21" s="18" t="n">
        <v>9</v>
      </c>
      <c r="C21" s="10" t="inlineStr">
        <is>
          <t>月次品質データの集計</t>
        </is>
      </c>
      <c r="D21" s="10" t="inlineStr">
        <is>
          <t>不具合件数を品目別・原因別に集計してグラフにする</t>
        </is>
      </c>
      <c r="E21" s="18" t="inlineStr">
        <is>
          <t>月</t>
        </is>
      </c>
      <c r="F21" s="18" t="n">
        <v>1</v>
      </c>
      <c r="G21" s="18" t="n">
        <v>180</v>
      </c>
      <c r="H21" s="10" t="inlineStr">
        <is>
          <t>自分→部長</t>
        </is>
      </c>
      <c r="I21" s="10" t="inlineStr">
        <is>
          <t>元データが3つのファイルに分かれている</t>
        </is>
      </c>
      <c r="J21" s="18" t="inlineStr">
        <is>
          <t>本人の感覚</t>
        </is>
      </c>
      <c r="K21" s="28">
        <f>IFERROR(IF(OR(C21="",E21="",F21="",G21=""),"",ROUND(F21*VLOOKUP(E21,設定!$B$5:$C$8,2,FALSE)*G21/60,1)),"")</f>
        <v/>
      </c>
      <c r="L21" s="18" t="inlineStr">
        <is>
          <t>◎</t>
        </is>
      </c>
    </row>
    <row r="22" ht="32" customHeight="1">
      <c r="B22" s="18" t="n">
        <v>10</v>
      </c>
      <c r="C22" s="10" t="inlineStr">
        <is>
          <t>取付説明書の記載確認</t>
        </is>
      </c>
      <c r="D22" s="10" t="inlineStr">
        <is>
          <t>新製品の取付説明書の注意事項と図の整合を確認する</t>
        </is>
      </c>
      <c r="E22" s="18" t="inlineStr">
        <is>
          <t>月</t>
        </is>
      </c>
      <c r="F22" s="18" t="n">
        <v>2</v>
      </c>
      <c r="G22" s="18" t="n">
        <v>120</v>
      </c>
      <c r="H22" s="10" t="inlineStr">
        <is>
          <t>開発→自分→開発</t>
        </is>
      </c>
      <c r="I22" s="10" t="n"/>
      <c r="J22" s="18" t="inlineStr">
        <is>
          <t>要確認</t>
        </is>
      </c>
      <c r="K22" s="28">
        <f>IFERROR(IF(OR(C22="",E22="",F22="",G22=""),"",ROUND(F22*VLOOKUP(E22,設定!$B$5:$C$8,2,FALSE)*G22/60,1)),"")</f>
        <v/>
      </c>
      <c r="L22" s="18" t="n"/>
    </row>
    <row r="23" ht="32" customHeight="1">
      <c r="B23" s="18" t="n">
        <v>11</v>
      </c>
      <c r="C23" s="10" t="inlineStr">
        <is>
          <t>設計変更の品質確認</t>
        </is>
      </c>
      <c r="D23" s="10" t="inlineStr">
        <is>
          <t>設計変更の内容を読み、検査基準の見直しが要るか判断する</t>
        </is>
      </c>
      <c r="E23" s="18" t="inlineStr">
        <is>
          <t>月</t>
        </is>
      </c>
      <c r="F23" s="18" t="n">
        <v>2</v>
      </c>
      <c r="G23" s="18" t="n">
        <v>60</v>
      </c>
      <c r="H23" s="10" t="inlineStr">
        <is>
          <t>開発→自分</t>
        </is>
      </c>
      <c r="I23" s="10" t="inlineStr">
        <is>
          <t>判断の基準が人によって違う</t>
        </is>
      </c>
      <c r="J23" s="18" t="inlineStr">
        <is>
          <t>本人の感覚</t>
        </is>
      </c>
      <c r="K23" s="28">
        <f>IFERROR(IF(OR(C23="",E23="",F23="",G23=""),"",ROUND(F23*VLOOKUP(E23,設定!$B$5:$C$8,2,FALSE)*G23/60,1)),"")</f>
        <v/>
      </c>
      <c r="L23" s="18" t="n"/>
    </row>
    <row r="24" ht="32" customHeight="1">
      <c r="B24" s="18" t="n">
        <v>12</v>
      </c>
      <c r="C24" s="10" t="inlineStr">
        <is>
          <t>法規・規格の改定確認</t>
        </is>
      </c>
      <c r="D24" s="10" t="inlineStr">
        <is>
          <t>関係する法規と規格の改定情報を確認し、影響を整理する</t>
        </is>
      </c>
      <c r="E24" s="18" t="inlineStr">
        <is>
          <t>月</t>
        </is>
      </c>
      <c r="F24" s="18" t="n">
        <v>1</v>
      </c>
      <c r="G24" s="18" t="n">
        <v>60</v>
      </c>
      <c r="H24" s="10" t="inlineStr">
        <is>
          <t>自分→課内</t>
        </is>
      </c>
      <c r="I24" s="10" t="inlineStr">
        <is>
          <t>どこまで見れば十分か分からない</t>
        </is>
      </c>
      <c r="J24" s="18" t="inlineStr">
        <is>
          <t>要確認</t>
        </is>
      </c>
      <c r="K24" s="28">
        <f>IFERROR(IF(OR(C24="",E24="",F24="",G24=""),"",ROUND(F24*VLOOKUP(E24,設定!$B$5:$C$8,2,FALSE)*G24/60,1)),"")</f>
        <v/>
      </c>
      <c r="L24" s="18" t="n"/>
    </row>
    <row r="25" ht="32" customHeight="1">
      <c r="B25" s="18" t="n">
        <v>13</v>
      </c>
      <c r="C25" s="10" t="inlineStr">
        <is>
          <t>返品部品の現品確認</t>
        </is>
      </c>
      <c r="D25" s="10" t="inlineStr">
        <is>
          <t>返品された部品を見て、不具合の再現と原因を確認する</t>
        </is>
      </c>
      <c r="E25" s="18" t="inlineStr">
        <is>
          <t>週</t>
        </is>
      </c>
      <c r="F25" s="18" t="n">
        <v>1</v>
      </c>
      <c r="G25" s="18" t="n">
        <v>60</v>
      </c>
      <c r="H25" s="10" t="inlineStr">
        <is>
          <t>物流→自分→設計</t>
        </is>
      </c>
      <c r="I25" s="10" t="n"/>
      <c r="J25" s="18" t="inlineStr">
        <is>
          <t>本人の感覚</t>
        </is>
      </c>
      <c r="K25" s="28">
        <f>IFERROR(IF(OR(C25="",E25="",F25="",G25=""),"",ROUND(F25*VLOOKUP(E25,設定!$B$5:$C$8,2,FALSE)*G25/60,1)),"")</f>
        <v/>
      </c>
      <c r="L25" s="18" t="n"/>
    </row>
    <row r="26" ht="32" customHeight="1">
      <c r="B26" s="18" t="n">
        <v>14</v>
      </c>
      <c r="C26" s="10" t="inlineStr">
        <is>
          <t>品質監査の準備</t>
        </is>
      </c>
      <c r="D26" s="10" t="inlineStr">
        <is>
          <t>年1回の品質監査に向けて、記録と手順書を揃える</t>
        </is>
      </c>
      <c r="E26" s="18" t="inlineStr">
        <is>
          <t>年</t>
        </is>
      </c>
      <c r="F26" s="18" t="n">
        <v>1</v>
      </c>
      <c r="G26" s="18" t="n">
        <v>1200</v>
      </c>
      <c r="H26" s="10" t="inlineStr">
        <is>
          <t>自分→監査担当</t>
        </is>
      </c>
      <c r="I26" s="10" t="inlineStr">
        <is>
          <t>毎年ほぼ同じ準備をゼロから始めている</t>
        </is>
      </c>
      <c r="J26" s="18" t="inlineStr">
        <is>
          <t>要確認</t>
        </is>
      </c>
      <c r="K26" s="28">
        <f>IFERROR(IF(OR(C26="",E26="",F26="",G26=""),"",ROUND(F26*VLOOKUP(E26,設定!$B$5:$C$8,2,FALSE)*G26/60,1)),"")</f>
        <v/>
      </c>
      <c r="L26" s="18" t="inlineStr">
        <is>
          <t>○</t>
        </is>
      </c>
    </row>
    <row r="27" ht="32" customHeight="1">
      <c r="B27" s="18" t="n">
        <v>15</v>
      </c>
      <c r="C27" s="10" t="inlineStr">
        <is>
          <t>新製品の品質評価計画</t>
        </is>
      </c>
      <c r="D27" s="10" t="inlineStr">
        <is>
          <t>新製品ごとに評価項目と日程を計画する</t>
        </is>
      </c>
      <c r="E27" s="18" t="inlineStr">
        <is>
          <t>年</t>
        </is>
      </c>
      <c r="F27" s="18" t="n">
        <v>4</v>
      </c>
      <c r="G27" s="18" t="n">
        <v>240</v>
      </c>
      <c r="H27" s="10" t="inlineStr">
        <is>
          <t>開発→自分→開発</t>
        </is>
      </c>
      <c r="I27" s="10" t="n"/>
      <c r="J27" s="18" t="inlineStr">
        <is>
          <t>本人の感覚</t>
        </is>
      </c>
      <c r="K27" s="28">
        <f>IFERROR(IF(OR(C27="",E27="",F27="",G27=""),"",ROUND(F27*VLOOKUP(E27,設定!$B$5:$C$8,2,FALSE)*G27/60,1)),"")</f>
        <v/>
      </c>
      <c r="L27" s="18" t="n"/>
    </row>
    <row r="28" ht="32" customHeight="1">
      <c r="B28" s="18" t="n">
        <v>16</v>
      </c>
      <c r="C28" s="10" t="inlineStr">
        <is>
          <t>新任者への業務説明</t>
        </is>
      </c>
      <c r="D28" s="10" t="inlineStr">
        <is>
          <t>異動してきた人に、不具合受付の手順を説明する</t>
        </is>
      </c>
      <c r="E28" s="18" t="inlineStr">
        <is>
          <t>年</t>
        </is>
      </c>
      <c r="F28" s="18" t="n">
        <v>2</v>
      </c>
      <c r="G28" s="18" t="n">
        <v>180</v>
      </c>
      <c r="H28" s="10" t="inlineStr">
        <is>
          <t>自分→新任者</t>
        </is>
      </c>
      <c r="I28" s="10" t="inlineStr">
        <is>
          <t>手順書が古く、結局口頭で説明している</t>
        </is>
      </c>
      <c r="J28" s="18" t="inlineStr">
        <is>
          <t>本人の感覚</t>
        </is>
      </c>
      <c r="K28" s="28">
        <f>IFERROR(IF(OR(C28="",E28="",F28="",G28=""),"",ROUND(F28*VLOOKUP(E28,設定!$B$5:$C$8,2,FALSE)*G28/60,1)),"")</f>
        <v/>
      </c>
      <c r="L28" s="18" t="n"/>
    </row>
    <row r="29" ht="32" customHeight="1">
      <c r="B29" s="18" t="n">
        <v>17</v>
      </c>
      <c r="C29" s="10" t="inlineStr">
        <is>
          <t>販売店からの問い合わせへの回答</t>
        </is>
      </c>
      <c r="D29" s="10" t="inlineStr">
        <is>
          <t>販売店から電話で届く取付方法や適合の問い合わせに答える</t>
        </is>
      </c>
      <c r="E29" s="18" t="inlineStr">
        <is>
          <t>日</t>
        </is>
      </c>
      <c r="F29" s="18" t="n">
        <v>2</v>
      </c>
      <c r="G29" s="18" t="n">
        <v>10</v>
      </c>
      <c r="H29" s="10" t="inlineStr">
        <is>
          <t>販売店→自分</t>
        </is>
      </c>
      <c r="I29" s="10" t="inlineStr">
        <is>
          <t>同じ質問が何度も来る</t>
        </is>
      </c>
      <c r="J29" s="18" t="inlineStr">
        <is>
          <t>要確認</t>
        </is>
      </c>
      <c r="K29" s="28">
        <f>IFERROR(IF(OR(C29="",E29="",F29="",G29=""),"",ROUND(F29*VLOOKUP(E29,設定!$B$5:$C$8,2,FALSE)*G29/60,1)),"")</f>
        <v/>
      </c>
      <c r="L29" s="18" t="n"/>
    </row>
    <row r="30" ht="32" customHeight="1">
      <c r="B30" s="18" t="n">
        <v>18</v>
      </c>
      <c r="C30" s="10" t="inlineStr">
        <is>
          <t>クレーム費用の集計</t>
        </is>
      </c>
      <c r="D30" s="10" t="inlineStr">
        <is>
          <t>不具合対応でかかった部品代と工賃を集計し、経理へ回す</t>
        </is>
      </c>
      <c r="E30" s="18" t="inlineStr">
        <is>
          <t>月</t>
        </is>
      </c>
      <c r="F30" s="18" t="n">
        <v>1</v>
      </c>
      <c r="G30" s="18" t="n">
        <v>90</v>
      </c>
      <c r="H30" s="10" t="inlineStr">
        <is>
          <t>販売店→自分→経理</t>
        </is>
      </c>
      <c r="I30" s="10" t="n"/>
      <c r="J30" s="18" t="inlineStr">
        <is>
          <t>要確認</t>
        </is>
      </c>
      <c r="K30" s="28">
        <f>IFERROR(IF(OR(C30="",E30="",F30="",G30=""),"",ROUND(F30*VLOOKUP(E30,設定!$B$5:$C$8,2,FALSE)*G30/60,1)),"")</f>
        <v/>
      </c>
      <c r="L30" s="18" t="n"/>
    </row>
    <row r="31" ht="46" customHeight="1">
      <c r="B31" s="18" t="n">
        <v>19</v>
      </c>
      <c r="C31" s="10" t="inlineStr">
        <is>
          <t>検査治具の校正期限の確認</t>
        </is>
      </c>
      <c r="D31" s="10" t="inlineStr">
        <is>
          <t>検査で使う治具とゲージの校正期限を台帳で確かめ、期限前に校正を依頼する</t>
        </is>
      </c>
      <c r="E31" s="18" t="inlineStr">
        <is>
          <t>月</t>
        </is>
      </c>
      <c r="F31" s="18" t="n">
        <v>1</v>
      </c>
      <c r="G31" s="18" t="n">
        <v>30</v>
      </c>
      <c r="H31" s="10" t="inlineStr">
        <is>
          <t>自分→検査課</t>
        </is>
      </c>
      <c r="I31" s="10" t="inlineStr">
        <is>
          <t>期限切れに気づくのが遅れることがある</t>
        </is>
      </c>
      <c r="J31" s="18" t="inlineStr">
        <is>
          <t>要確認</t>
        </is>
      </c>
      <c r="K31" s="28">
        <f>IFERROR(IF(OR(C31="",E31="",F31="",G31=""),"",ROUND(F31*VLOOKUP(E31,設定!$B$5:$C$8,2,FALSE)*G31/60,1)),"")</f>
        <v/>
      </c>
      <c r="L31" s="18" t="n"/>
    </row>
    <row r="32" ht="32" customHeight="1">
      <c r="B32" s="18" t="n">
        <v>20</v>
      </c>
      <c r="C32" s="10" t="inlineStr">
        <is>
          <t>社内からの品質問い合わせへの回答</t>
        </is>
      </c>
      <c r="D32" s="10" t="inlineStr">
        <is>
          <t>営業や開発から届く、過去の不具合や検査基準の問い合わせに答える</t>
        </is>
      </c>
      <c r="E32" s="18" t="inlineStr">
        <is>
          <t>週</t>
        </is>
      </c>
      <c r="F32" s="18" t="n">
        <v>3</v>
      </c>
      <c r="G32" s="18" t="n">
        <v>15</v>
      </c>
      <c r="H32" s="10" t="inlineStr">
        <is>
          <t>他部署→自分</t>
        </is>
      </c>
      <c r="I32" s="10" t="inlineStr">
        <is>
          <t>過去の記録を探すのに時間がかかる</t>
        </is>
      </c>
      <c r="J32" s="18" t="inlineStr">
        <is>
          <t>要確認</t>
        </is>
      </c>
      <c r="K32" s="28">
        <f>IFERROR(IF(OR(C32="",E32="",F32="",G32=""),"",ROUND(F32*VLOOKUP(E32,設定!$B$5:$C$8,2,FALSE)*G32/60,1)),"")</f>
        <v/>
      </c>
      <c r="L32" s="18" t="n"/>
    </row>
    <row r="33" ht="30" customHeight="1">
      <c r="B33" s="18" t="n">
        <v>21</v>
      </c>
      <c r="C33" s="10" t="n"/>
      <c r="D33" s="10" t="n"/>
      <c r="E33" s="18" t="n"/>
      <c r="F33" s="18" t="n"/>
      <c r="G33" s="18" t="n"/>
      <c r="H33" s="10" t="n"/>
      <c r="I33" s="10" t="n"/>
      <c r="J33" s="18" t="n"/>
      <c r="K33" s="28">
        <f>IFERROR(IF(OR(C33="",E33="",F33="",G33=""),"",ROUND(F33*VLOOKUP(E33,設定!$B$5:$C$8,2,FALSE)*G33/60,1)),"")</f>
        <v/>
      </c>
      <c r="L33" s="18" t="n"/>
    </row>
    <row r="34" ht="30" customHeight="1">
      <c r="B34" s="18" t="n">
        <v>22</v>
      </c>
      <c r="C34" s="10" t="n"/>
      <c r="D34" s="10" t="n"/>
      <c r="E34" s="18" t="n"/>
      <c r="F34" s="18" t="n"/>
      <c r="G34" s="18" t="n"/>
      <c r="H34" s="10" t="n"/>
      <c r="I34" s="10" t="n"/>
      <c r="J34" s="18" t="n"/>
      <c r="K34" s="28">
        <f>IFERROR(IF(OR(C34="",E34="",F34="",G34=""),"",ROUND(F34*VLOOKUP(E34,設定!$B$5:$C$8,2,FALSE)*G34/60,1)),"")</f>
        <v/>
      </c>
      <c r="L34" s="18" t="n"/>
    </row>
    <row r="35" ht="30" customHeight="1">
      <c r="B35" s="18" t="n">
        <v>23</v>
      </c>
      <c r="C35" s="10" t="n"/>
      <c r="D35" s="10" t="n"/>
      <c r="E35" s="18" t="n"/>
      <c r="F35" s="18" t="n"/>
      <c r="G35" s="18" t="n"/>
      <c r="H35" s="10" t="n"/>
      <c r="I35" s="10" t="n"/>
      <c r="J35" s="18" t="n"/>
      <c r="K35" s="28">
        <f>IFERROR(IF(OR(C35="",E35="",F35="",G35=""),"",ROUND(F35*VLOOKUP(E35,設定!$B$5:$C$8,2,FALSE)*G35/60,1)),"")</f>
        <v/>
      </c>
      <c r="L35" s="18" t="n"/>
    </row>
    <row r="36" ht="30" customHeight="1">
      <c r="B36" s="18" t="n">
        <v>24</v>
      </c>
      <c r="C36" s="10" t="n"/>
      <c r="D36" s="10" t="n"/>
      <c r="E36" s="18" t="n"/>
      <c r="F36" s="18" t="n"/>
      <c r="G36" s="18" t="n"/>
      <c r="H36" s="10" t="n"/>
      <c r="I36" s="10" t="n"/>
      <c r="J36" s="18" t="n"/>
      <c r="K36" s="28">
        <f>IFERROR(IF(OR(C36="",E36="",F36="",G36=""),"",ROUND(F36*VLOOKUP(E36,設定!$B$5:$C$8,2,FALSE)*G36/60,1)),"")</f>
        <v/>
      </c>
      <c r="L36" s="18" t="n"/>
    </row>
    <row r="37" ht="30" customHeight="1">
      <c r="B37" s="18" t="n">
        <v>25</v>
      </c>
      <c r="C37" s="10" t="n"/>
      <c r="D37" s="10" t="n"/>
      <c r="E37" s="18" t="n"/>
      <c r="F37" s="18" t="n"/>
      <c r="G37" s="18" t="n"/>
      <c r="H37" s="10" t="n"/>
      <c r="I37" s="10" t="n"/>
      <c r="J37" s="18" t="n"/>
      <c r="K37" s="28">
        <f>IFERROR(IF(OR(C37="",E37="",F37="",G37=""),"",ROUND(F37*VLOOKUP(E37,設定!$B$5:$C$8,2,FALSE)*G37/60,1)),"")</f>
        <v/>
      </c>
      <c r="L37" s="18" t="n"/>
    </row>
    <row r="38" ht="30" customHeight="1">
      <c r="B38" s="18" t="n">
        <v>26</v>
      </c>
      <c r="C38" s="10" t="n"/>
      <c r="D38" s="10" t="n"/>
      <c r="E38" s="18" t="n"/>
      <c r="F38" s="18" t="n"/>
      <c r="G38" s="18" t="n"/>
      <c r="H38" s="10" t="n"/>
      <c r="I38" s="10" t="n"/>
      <c r="J38" s="18" t="n"/>
      <c r="K38" s="28">
        <f>IFERROR(IF(OR(C38="",E38="",F38="",G38=""),"",ROUND(F38*VLOOKUP(E38,設定!$B$5:$C$8,2,FALSE)*G38/60,1)),"")</f>
        <v/>
      </c>
      <c r="L38" s="18" t="n"/>
    </row>
    <row r="39" ht="30" customHeight="1">
      <c r="B39" s="18" t="n">
        <v>27</v>
      </c>
      <c r="C39" s="10" t="n"/>
      <c r="D39" s="10" t="n"/>
      <c r="E39" s="18" t="n"/>
      <c r="F39" s="18" t="n"/>
      <c r="G39" s="18" t="n"/>
      <c r="H39" s="10" t="n"/>
      <c r="I39" s="10" t="n"/>
      <c r="J39" s="18" t="n"/>
      <c r="K39" s="28">
        <f>IFERROR(IF(OR(C39="",E39="",F39="",G39=""),"",ROUND(F39*VLOOKUP(E39,設定!$B$5:$C$8,2,FALSE)*G39/60,1)),"")</f>
        <v/>
      </c>
      <c r="L39" s="18" t="n"/>
    </row>
    <row r="40" ht="30" customHeight="1">
      <c r="B40" s="18" t="n">
        <v>28</v>
      </c>
      <c r="C40" s="10" t="n"/>
      <c r="D40" s="10" t="n"/>
      <c r="E40" s="18" t="n"/>
      <c r="F40" s="18" t="n"/>
      <c r="G40" s="18" t="n"/>
      <c r="H40" s="10" t="n"/>
      <c r="I40" s="10" t="n"/>
      <c r="J40" s="18" t="n"/>
      <c r="K40" s="28">
        <f>IFERROR(IF(OR(C40="",E40="",F40="",G40=""),"",ROUND(F40*VLOOKUP(E40,設定!$B$5:$C$8,2,FALSE)*G40/60,1)),"")</f>
        <v/>
      </c>
      <c r="L40" s="18" t="n"/>
    </row>
    <row r="41" ht="30" customHeight="1">
      <c r="B41" s="18" t="n">
        <v>29</v>
      </c>
      <c r="C41" s="10" t="n"/>
      <c r="D41" s="10" t="n"/>
      <c r="E41" s="18" t="n"/>
      <c r="F41" s="18" t="n"/>
      <c r="G41" s="18" t="n"/>
      <c r="H41" s="10" t="n"/>
      <c r="I41" s="10" t="n"/>
      <c r="J41" s="18" t="n"/>
      <c r="K41" s="28">
        <f>IFERROR(IF(OR(C41="",E41="",F41="",G41=""),"",ROUND(F41*VLOOKUP(E41,設定!$B$5:$C$8,2,FALSE)*G41/60,1)),"")</f>
        <v/>
      </c>
      <c r="L41" s="18" t="n"/>
    </row>
    <row r="42" ht="30" customHeight="1">
      <c r="B42" s="18" t="n">
        <v>30</v>
      </c>
      <c r="C42" s="10" t="n"/>
      <c r="D42" s="10" t="n"/>
      <c r="E42" s="18" t="n"/>
      <c r="F42" s="18" t="n"/>
      <c r="G42" s="18" t="n"/>
      <c r="H42" s="10" t="n"/>
      <c r="I42" s="10" t="n"/>
      <c r="J42" s="18" t="n"/>
      <c r="K42" s="28">
        <f>IFERROR(IF(OR(C42="",E42="",F42="",G42=""),"",ROUND(F42*VLOOKUP(E42,設定!$B$5:$C$8,2,FALSE)*G42/60,1)),"")</f>
        <v/>
      </c>
      <c r="L42" s="18" t="n"/>
    </row>
    <row r="43" ht="30" customHeight="1">
      <c r="B43" s="18" t="n">
        <v>31</v>
      </c>
      <c r="C43" s="10" t="n"/>
      <c r="D43" s="10" t="n"/>
      <c r="E43" s="18" t="n"/>
      <c r="F43" s="18" t="n"/>
      <c r="G43" s="18" t="n"/>
      <c r="H43" s="10" t="n"/>
      <c r="I43" s="10" t="n"/>
      <c r="J43" s="18" t="n"/>
      <c r="K43" s="28">
        <f>IFERROR(IF(OR(C43="",E43="",F43="",G43=""),"",ROUND(F43*VLOOKUP(E43,設定!$B$5:$C$8,2,FALSE)*G43/60,1)),"")</f>
        <v/>
      </c>
      <c r="L43" s="18" t="n"/>
    </row>
    <row r="44" ht="30" customHeight="1">
      <c r="B44" s="18" t="n">
        <v>32</v>
      </c>
      <c r="C44" s="10" t="n"/>
      <c r="D44" s="10" t="n"/>
      <c r="E44" s="18" t="n"/>
      <c r="F44" s="18" t="n"/>
      <c r="G44" s="18" t="n"/>
      <c r="H44" s="10" t="n"/>
      <c r="I44" s="10" t="n"/>
      <c r="J44" s="18" t="n"/>
      <c r="K44" s="28">
        <f>IFERROR(IF(OR(C44="",E44="",F44="",G44=""),"",ROUND(F44*VLOOKUP(E44,設定!$B$5:$C$8,2,FALSE)*G44/60,1)),"")</f>
        <v/>
      </c>
      <c r="L44" s="18" t="n"/>
    </row>
    <row r="45" ht="30" customHeight="1">
      <c r="B45" s="18" t="n">
        <v>33</v>
      </c>
      <c r="C45" s="10" t="n"/>
      <c r="D45" s="10" t="n"/>
      <c r="E45" s="18" t="n"/>
      <c r="F45" s="18" t="n"/>
      <c r="G45" s="18" t="n"/>
      <c r="H45" s="10" t="n"/>
      <c r="I45" s="10" t="n"/>
      <c r="J45" s="18" t="n"/>
      <c r="K45" s="28">
        <f>IFERROR(IF(OR(C45="",E45="",F45="",G45=""),"",ROUND(F45*VLOOKUP(E45,設定!$B$5:$C$8,2,FALSE)*G45/60,1)),"")</f>
        <v/>
      </c>
      <c r="L45" s="18" t="n"/>
    </row>
    <row r="46" ht="30" customHeight="1">
      <c r="B46" s="18" t="n">
        <v>34</v>
      </c>
      <c r="C46" s="10" t="n"/>
      <c r="D46" s="10" t="n"/>
      <c r="E46" s="18" t="n"/>
      <c r="F46" s="18" t="n"/>
      <c r="G46" s="18" t="n"/>
      <c r="H46" s="10" t="n"/>
      <c r="I46" s="10" t="n"/>
      <c r="J46" s="18" t="n"/>
      <c r="K46" s="28">
        <f>IFERROR(IF(OR(C46="",E46="",F46="",G46=""),"",ROUND(F46*VLOOKUP(E46,設定!$B$5:$C$8,2,FALSE)*G46/60,1)),"")</f>
        <v/>
      </c>
      <c r="L46" s="18" t="n"/>
    </row>
    <row r="47" ht="30" customHeight="1">
      <c r="B47" s="18" t="n">
        <v>35</v>
      </c>
      <c r="C47" s="10" t="n"/>
      <c r="D47" s="10" t="n"/>
      <c r="E47" s="18" t="n"/>
      <c r="F47" s="18" t="n"/>
      <c r="G47" s="18" t="n"/>
      <c r="H47" s="10" t="n"/>
      <c r="I47" s="10" t="n"/>
      <c r="J47" s="18" t="n"/>
      <c r="K47" s="28">
        <f>IFERROR(IF(OR(C47="",E47="",F47="",G47=""),"",ROUND(F47*VLOOKUP(E47,設定!$B$5:$C$8,2,FALSE)*G47/60,1)),"")</f>
        <v/>
      </c>
      <c r="L47" s="18" t="n"/>
    </row>
    <row r="48" ht="30" customHeight="1">
      <c r="B48" s="18" t="n">
        <v>36</v>
      </c>
      <c r="C48" s="10" t="n"/>
      <c r="D48" s="10" t="n"/>
      <c r="E48" s="18" t="n"/>
      <c r="F48" s="18" t="n"/>
      <c r="G48" s="18" t="n"/>
      <c r="H48" s="10" t="n"/>
      <c r="I48" s="10" t="n"/>
      <c r="J48" s="18" t="n"/>
      <c r="K48" s="28">
        <f>IFERROR(IF(OR(C48="",E48="",F48="",G48=""),"",ROUND(F48*VLOOKUP(E48,設定!$B$5:$C$8,2,FALSE)*G48/60,1)),"")</f>
        <v/>
      </c>
      <c r="L48" s="18" t="n"/>
    </row>
    <row r="49" ht="30" customHeight="1">
      <c r="B49" s="18" t="n">
        <v>37</v>
      </c>
      <c r="C49" s="10" t="n"/>
      <c r="D49" s="10" t="n"/>
      <c r="E49" s="18" t="n"/>
      <c r="F49" s="18" t="n"/>
      <c r="G49" s="18" t="n"/>
      <c r="H49" s="10" t="n"/>
      <c r="I49" s="10" t="n"/>
      <c r="J49" s="18" t="n"/>
      <c r="K49" s="28">
        <f>IFERROR(IF(OR(C49="",E49="",F49="",G49=""),"",ROUND(F49*VLOOKUP(E49,設定!$B$5:$C$8,2,FALSE)*G49/60,1)),"")</f>
        <v/>
      </c>
      <c r="L49" s="18" t="n"/>
    </row>
    <row r="50" ht="30" customHeight="1">
      <c r="B50" s="18" t="n">
        <v>38</v>
      </c>
      <c r="C50" s="10" t="n"/>
      <c r="D50" s="10" t="n"/>
      <c r="E50" s="18" t="n"/>
      <c r="F50" s="18" t="n"/>
      <c r="G50" s="18" t="n"/>
      <c r="H50" s="10" t="n"/>
      <c r="I50" s="10" t="n"/>
      <c r="J50" s="18" t="n"/>
      <c r="K50" s="28">
        <f>IFERROR(IF(OR(C50="",E50="",F50="",G50=""),"",ROUND(F50*VLOOKUP(E50,設定!$B$5:$C$8,2,FALSE)*G50/60,1)),"")</f>
        <v/>
      </c>
      <c r="L50" s="18" t="n"/>
    </row>
    <row r="51" ht="30" customHeight="1">
      <c r="B51" s="18" t="n">
        <v>39</v>
      </c>
      <c r="C51" s="10" t="n"/>
      <c r="D51" s="10" t="n"/>
      <c r="E51" s="18" t="n"/>
      <c r="F51" s="18" t="n"/>
      <c r="G51" s="18" t="n"/>
      <c r="H51" s="10" t="n"/>
      <c r="I51" s="10" t="n"/>
      <c r="J51" s="18" t="n"/>
      <c r="K51" s="28">
        <f>IFERROR(IF(OR(C51="",E51="",F51="",G51=""),"",ROUND(F51*VLOOKUP(E51,設定!$B$5:$C$8,2,FALSE)*G51/60,1)),"")</f>
        <v/>
      </c>
      <c r="L51" s="18" t="n"/>
    </row>
    <row r="52" ht="30" customHeight="1">
      <c r="B52" s="18" t="n">
        <v>40</v>
      </c>
      <c r="C52" s="10" t="n"/>
      <c r="D52" s="10" t="n"/>
      <c r="E52" s="18" t="n"/>
      <c r="F52" s="18" t="n"/>
      <c r="G52" s="18" t="n"/>
      <c r="H52" s="10" t="n"/>
      <c r="I52" s="10" t="n"/>
      <c r="J52" s="18" t="n"/>
      <c r="K52" s="28">
        <f>IFERROR(IF(OR(C52="",E52="",F52="",G52=""),"",ROUND(F52*VLOOKUP(E52,設定!$B$5:$C$8,2,FALSE)*G52/60,1)),"")</f>
        <v/>
      </c>
      <c r="L52" s="18" t="n"/>
    </row>
    <row r="53" ht="24" customHeight="1">
      <c r="B53" s="29" t="inlineStr">
        <is>
          <t>合計</t>
        </is>
      </c>
      <c r="C53" s="6" t="n"/>
      <c r="D53" s="6" t="n"/>
      <c r="E53" s="6" t="n"/>
      <c r="F53" s="6" t="n"/>
      <c r="G53" s="6" t="n"/>
      <c r="H53" s="6" t="n"/>
      <c r="I53" s="6" t="n"/>
      <c r="J53" s="7" t="n"/>
      <c r="K53" s="31">
        <f>ROUND(SUM(K13:K52),1)</f>
        <v/>
      </c>
      <c r="L53" s="30" t="n"/>
    </row>
    <row r="55" ht="34" customHeight="1">
      <c r="B55" s="16" t="inlineStr">
        <is>
          <t>振り返りの1行（ワーク1 STEP 5）　月次品質データの集計は月1回なので小さいと思っていたが、年間にすると36時間あった。エージェントに聞かれるまで、販売店からの問い合わせへの回答を業務として数えていなかった。</t>
        </is>
      </c>
    </row>
  </sheetData>
  <mergeCells count="17">
    <mergeCell ref="B4:L4"/>
    <mergeCell ref="C6:D6"/>
    <mergeCell ref="C7:D7"/>
    <mergeCell ref="C10:D10"/>
    <mergeCell ref="C8:D8"/>
    <mergeCell ref="F10:G10"/>
    <mergeCell ref="B2:I2"/>
    <mergeCell ref="F5:G5"/>
    <mergeCell ref="C5:D5"/>
    <mergeCell ref="B3:K3"/>
    <mergeCell ref="B55:L55"/>
    <mergeCell ref="F6:G6"/>
    <mergeCell ref="B53:J53"/>
    <mergeCell ref="C9:D9"/>
    <mergeCell ref="F9:G9"/>
    <mergeCell ref="F7:G7"/>
    <mergeCell ref="F8:G8"/>
  </mergeCells>
  <conditionalFormatting sqref="J13:J52">
    <cfRule type="expression" priority="1" dxfId="1">
      <formula>$J13="要確認"</formula>
    </cfRule>
    <cfRule type="expression" priority="2" dxfId="0">
      <formula>$J13="確かめた"</formula>
    </cfRule>
  </conditionalFormatting>
  <conditionalFormatting sqref="C13:L52">
    <cfRule type="expression" priority="3" dxfId="2">
      <formula>$L13="◎"</formula>
    </cfRule>
  </conditionalFormatting>
  <dataValidations count="3">
    <dataValidation sqref="E13 E14 E15 E16 E17 E18 E19 E20 E21 E22 E23 E24 E25 E26 E27 E28 E29 E30 E31 E32 E33 E34 E35 E36 E37 E38 E39 E40 E41 E42 E43 E44 E45 E46 E47 E48 E49 E50 E51 E52" showDropDown="0" showInputMessage="0" showErrorMessage="0" allowBlank="1" type="list">
      <formula1>"日,週,月,年"</formula1>
    </dataValidation>
    <dataValidation sqref="J13 J14 J15 J16 J17 J18 J19 J20 J21 J22 J23 J24 J25 J26 J27 J28 J29 J30 J31 J32 J33 J34 J35 J36 J37 J38 J39 J40 J41 J42 J43 J44 J45 J46 J47 J48 J49 J50 J51 J52" showDropDown="0" showInputMessage="0" showErrorMessage="0" allowBlank="1" type="list">
      <formula1>"本人の感覚,要確認,確かめた"</formula1>
    </dataValidation>
    <dataValidation sqref="L13 L14 L15 L16 L17 L18 L19 L20 L21 L22 L23 L24 L25 L26 L27 L28 L29 L30 L31 L32 L33 L34 L35 L36 L37 L38 L39 L40 L41 L42 L43 L44 L45 L46 L47 L48 L49 L50 L51 L52" showDropDown="0" showInputMessage="0" showErrorMessage="0" allowBlank="1" type="list">
      <formula1>"◎,○"</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FF2A8C96"/>
    <outlinePr summaryBelow="1" summaryRight="1"/>
    <pageSetUpPr fitToPage="1"/>
  </sheetPr>
  <dimension ref="B2:H47"/>
  <sheetViews>
    <sheetView showGridLines="0" tabSelected="0" workbookViewId="0">
      <selection activeCell="A1" sqref="A1"/>
    </sheetView>
  </sheetViews>
  <sheetFormatPr baseColWidth="8" defaultRowHeight="15"/>
  <cols>
    <col width="2" customWidth="1" min="1" max="1"/>
    <col width="22" customWidth="1" min="2" max="2"/>
    <col width="13" customWidth="1" min="3" max="3"/>
    <col width="13" customWidth="1" min="4" max="4"/>
    <col width="13" customWidth="1" min="5" max="5"/>
    <col width="13" customWidth="1" min="6" max="6"/>
    <col width="13" customWidth="1" min="7" max="7"/>
    <col width="13" customWidth="1" min="8" max="8"/>
  </cols>
  <sheetData>
    <row r="2" ht="26.6" customHeight="1">
      <c r="B2" s="17" t="inlineStr">
        <is>
          <t>課題候補の掘り下げ</t>
        </is>
      </c>
    </row>
    <row r="3" ht="46" customHeight="1">
      <c r="B3" s="2" t="inlineStr">
        <is>
          <t>②で ◎ を付けた業務から、多くて3件を掘り下げます。②の No を入れると業務名と年間工数が出ます。困っていることと原因の仮説は、AIの文章を貼らずに自分の言葉で書いてください。AIには質問役をしてもらいます。</t>
        </is>
      </c>
    </row>
    <row r="4" ht="18" customHeight="1">
      <c r="B4" s="40" t="inlineStr">
        <is>
          <t>記入済みサンプルです。品質保証部の担当者と業務、数値は、説明のために作った架空のものです。</t>
        </is>
      </c>
    </row>
    <row r="5" ht="24" customHeight="1">
      <c r="B5" s="32" t="inlineStr">
        <is>
          <t>候補1</t>
        </is>
      </c>
    </row>
    <row r="6" ht="22" customHeight="1">
      <c r="B6" s="4" t="inlineStr">
        <is>
          <t>②のNo</t>
        </is>
      </c>
      <c r="C6" s="5" t="n">
        <v>1</v>
      </c>
      <c r="D6" s="6" t="n"/>
      <c r="E6" s="6" t="n"/>
      <c r="F6" s="6" t="n"/>
      <c r="G6" s="6" t="n"/>
      <c r="H6" s="7" t="n"/>
    </row>
    <row r="7" ht="22" customHeight="1">
      <c r="B7" s="4" t="inlineStr">
        <is>
          <t>業務名</t>
        </is>
      </c>
      <c r="C7" s="33">
        <f>IF(C6="","",IFERROR(VLOOKUP(C6,'②業務一覧'!$B$13:$K$52,2,FALSE),"②にない番号です"))</f>
        <v/>
      </c>
      <c r="D7" s="6" t="n"/>
      <c r="E7" s="6" t="n"/>
      <c r="F7" s="6" t="n"/>
      <c r="G7" s="6" t="n"/>
      <c r="H7" s="7" t="n"/>
    </row>
    <row r="8" ht="22" customHeight="1">
      <c r="B8" s="4" t="inlineStr">
        <is>
          <t>年間工数（時間）</t>
        </is>
      </c>
      <c r="C8" s="36">
        <f>IF(C6="","",IFERROR(VLOOKUP(C6,'②業務一覧'!$B$13:$K$52,10,FALSE),""))</f>
        <v/>
      </c>
      <c r="D8" s="6" t="n"/>
      <c r="E8" s="6" t="n"/>
      <c r="F8" s="6" t="n"/>
      <c r="G8" s="6" t="n"/>
      <c r="H8" s="7" t="n"/>
    </row>
    <row r="9" ht="22" customHeight="1">
      <c r="B9" s="4" t="inlineStr">
        <is>
          <t>属人化</t>
        </is>
      </c>
      <c r="C9" s="5" t="inlineStr">
        <is>
          <t>数人ならできる</t>
        </is>
      </c>
      <c r="D9" s="6" t="n"/>
      <c r="E9" s="6" t="n"/>
      <c r="F9" s="6" t="n"/>
      <c r="G9" s="6" t="n"/>
      <c r="H9" s="7" t="n"/>
    </row>
    <row r="10" ht="22" customHeight="1">
      <c r="B10" s="4" t="inlineStr">
        <is>
          <t>ミスの怖さ</t>
        </is>
      </c>
      <c r="C10" s="5" t="inlineStr">
        <is>
          <t>大きい</t>
        </is>
      </c>
      <c r="D10" s="6" t="n"/>
      <c r="E10" s="6" t="n"/>
      <c r="F10" s="6" t="n"/>
      <c r="G10" s="6" t="n"/>
      <c r="H10" s="7" t="n"/>
    </row>
    <row r="11" ht="22" customHeight="1">
      <c r="B11" s="4" t="inlineStr">
        <is>
          <t>待ち時間</t>
        </is>
      </c>
      <c r="C11" s="5" t="inlineStr">
        <is>
          <t>長い</t>
        </is>
      </c>
      <c r="D11" s="6" t="n"/>
      <c r="E11" s="6" t="n"/>
      <c r="F11" s="6" t="n"/>
      <c r="G11" s="6" t="n"/>
      <c r="H11" s="7" t="n"/>
    </row>
    <row r="12" ht="53" customHeight="1">
      <c r="B12" s="4" t="inlineStr">
        <is>
          <t>困っていること</t>
        </is>
      </c>
      <c r="C12" s="10" t="inlineStr">
        <is>
          <t>販売店から届く不具合連絡の写真が不鮮明なことが多く、取付不良か製品不良かを決めるために2往復、3往復とやり取りしている。その間、販売店とお客様を待たせている。</t>
        </is>
      </c>
      <c r="D12" s="6" t="n"/>
      <c r="E12" s="6" t="n"/>
      <c r="F12" s="6" t="n"/>
      <c r="G12" s="6" t="n"/>
      <c r="H12" s="7" t="n"/>
    </row>
    <row r="13" ht="48" customHeight="1">
      <c r="B13" s="4" t="inlineStr">
        <is>
          <t>原因の仮説</t>
        </is>
      </c>
      <c r="C13" s="10" t="inlineStr">
        <is>
          <t>販売店が何を撮れば判断できるのかを知らない。受付の様式に、撮ってほしい写真の指定がない。</t>
        </is>
      </c>
      <c r="D13" s="6" t="n"/>
      <c r="E13" s="6" t="n"/>
      <c r="F13" s="6" t="n"/>
      <c r="G13" s="6" t="n"/>
      <c r="H13" s="7" t="n"/>
    </row>
    <row r="14" ht="40" customHeight="1">
      <c r="B14" s="4" t="inlineStr">
        <is>
          <t>仮説の確かめ方</t>
        </is>
      </c>
      <c r="C14" s="10" t="inlineStr">
        <is>
          <t>先月の受付20件を見返し、聞き返しが発生した件数と理由を数える。販売店の担当者1名に、写真の撮り方で迷う点を聞く。</t>
        </is>
      </c>
      <c r="D14" s="6" t="n"/>
      <c r="E14" s="6" t="n"/>
      <c r="F14" s="6" t="n"/>
      <c r="G14" s="6" t="n"/>
      <c r="H14" s="7" t="n"/>
    </row>
    <row r="15" ht="40" customHeight="1">
      <c r="B15" s="4" t="inlineStr">
        <is>
          <t>確かめた結果（宿題①）</t>
        </is>
      </c>
      <c r="C15" s="10" t="n"/>
      <c r="D15" s="6" t="n"/>
      <c r="E15" s="6" t="n"/>
      <c r="F15" s="6" t="n"/>
      <c r="G15" s="6" t="n"/>
      <c r="H15" s="7" t="n"/>
    </row>
    <row r="16" ht="40" customHeight="1">
      <c r="B16" s="4" t="inlineStr">
        <is>
          <t>解決したら変わること</t>
        </is>
      </c>
      <c r="C16" s="10" t="inlineStr">
        <is>
          <t>聞き返しが減り、切り分けまでの日数が短くなる。お客様への回答が早くなる。</t>
        </is>
      </c>
      <c r="D16" s="6" t="n"/>
      <c r="E16" s="6" t="n"/>
      <c r="F16" s="6" t="n"/>
      <c r="G16" s="6" t="n"/>
      <c r="H16" s="7" t="n"/>
    </row>
    <row r="17" ht="192" customHeight="1">
      <c r="B17" s="37" t="inlineStr">
        <is>
          <t>貼り付け用</t>
        </is>
      </c>
      <c r="C17" s="38">
        <f>IF(C7="","","【業務】"&amp;C7&amp;CHAR(10)&amp;"【年間工数（時間）】"&amp;C8&amp;CHAR(10)&amp;"【属人化】"&amp;C9&amp;CHAR(10)&amp;"【ミスの怖さ】"&amp;C10&amp;CHAR(10)&amp;"【待ち時間】"&amp;C11&amp;CHAR(10)&amp;"【困っていること】"&amp;C12&amp;CHAR(10)&amp;"【原因の仮説】"&amp;C13&amp;CHAR(10)&amp;"【仮説の確かめ方】"&amp;C14&amp;CHAR(10)&amp;"【確かめた結果】"&amp;C15&amp;CHAR(10)&amp;"【解決したら変わること】"&amp;C16)</f>
        <v/>
      </c>
      <c r="D17" s="6" t="n"/>
      <c r="E17" s="6" t="n"/>
      <c r="F17" s="6" t="n"/>
      <c r="G17" s="6" t="n"/>
      <c r="H17" s="7" t="n"/>
    </row>
    <row r="20" ht="24" customHeight="1">
      <c r="B20" s="32" t="inlineStr">
        <is>
          <t>候補2</t>
        </is>
      </c>
    </row>
    <row r="21" ht="22" customHeight="1">
      <c r="B21" s="4" t="inlineStr">
        <is>
          <t>②のNo</t>
        </is>
      </c>
      <c r="C21" s="5" t="n">
        <v>9</v>
      </c>
      <c r="D21" s="6" t="n"/>
      <c r="E21" s="6" t="n"/>
      <c r="F21" s="6" t="n"/>
      <c r="G21" s="6" t="n"/>
      <c r="H21" s="7" t="n"/>
    </row>
    <row r="22" ht="22" customHeight="1">
      <c r="B22" s="4" t="inlineStr">
        <is>
          <t>業務名</t>
        </is>
      </c>
      <c r="C22" s="33">
        <f>IF(C21="","",IFERROR(VLOOKUP(C21,'②業務一覧'!$B$13:$K$52,2,FALSE),"②にない番号です"))</f>
        <v/>
      </c>
      <c r="D22" s="6" t="n"/>
      <c r="E22" s="6" t="n"/>
      <c r="F22" s="6" t="n"/>
      <c r="G22" s="6" t="n"/>
      <c r="H22" s="7" t="n"/>
    </row>
    <row r="23" ht="22" customHeight="1">
      <c r="B23" s="4" t="inlineStr">
        <is>
          <t>年間工数（時間）</t>
        </is>
      </c>
      <c r="C23" s="36">
        <f>IF(C21="","",IFERROR(VLOOKUP(C21,'②業務一覧'!$B$13:$K$52,10,FALSE),""))</f>
        <v/>
      </c>
      <c r="D23" s="6" t="n"/>
      <c r="E23" s="6" t="n"/>
      <c r="F23" s="6" t="n"/>
      <c r="G23" s="6" t="n"/>
      <c r="H23" s="7" t="n"/>
    </row>
    <row r="24" ht="22" customHeight="1">
      <c r="B24" s="4" t="inlineStr">
        <is>
          <t>属人化</t>
        </is>
      </c>
      <c r="C24" s="5" t="inlineStr">
        <is>
          <t>自分しかできない</t>
        </is>
      </c>
      <c r="D24" s="6" t="n"/>
      <c r="E24" s="6" t="n"/>
      <c r="F24" s="6" t="n"/>
      <c r="G24" s="6" t="n"/>
      <c r="H24" s="7" t="n"/>
    </row>
    <row r="25" ht="22" customHeight="1">
      <c r="B25" s="4" t="inlineStr">
        <is>
          <t>ミスの怖さ</t>
        </is>
      </c>
      <c r="C25" s="5" t="inlineStr">
        <is>
          <t>中くらい</t>
        </is>
      </c>
      <c r="D25" s="6" t="n"/>
      <c r="E25" s="6" t="n"/>
      <c r="F25" s="6" t="n"/>
      <c r="G25" s="6" t="n"/>
      <c r="H25" s="7" t="n"/>
    </row>
    <row r="26" ht="22" customHeight="1">
      <c r="B26" s="4" t="inlineStr">
        <is>
          <t>待ち時間</t>
        </is>
      </c>
      <c r="C26" s="5" t="inlineStr">
        <is>
          <t>少しある</t>
        </is>
      </c>
      <c r="D26" s="6" t="n"/>
      <c r="E26" s="6" t="n"/>
      <c r="F26" s="6" t="n"/>
      <c r="G26" s="6" t="n"/>
      <c r="H26" s="7" t="n"/>
    </row>
    <row r="27" ht="48" customHeight="1">
      <c r="B27" s="4" t="inlineStr">
        <is>
          <t>困っていること</t>
        </is>
      </c>
      <c r="C27" s="10" t="inlineStr">
        <is>
          <t>月次の品質データの集計に毎月3時間かかる。元データが3つのファイルに分かれていて、毎回コピーして貼り合わせている。</t>
        </is>
      </c>
      <c r="D27" s="6" t="n"/>
      <c r="E27" s="6" t="n"/>
      <c r="F27" s="6" t="n"/>
      <c r="G27" s="6" t="n"/>
      <c r="H27" s="7" t="n"/>
    </row>
    <row r="28" ht="48" customHeight="1">
      <c r="B28" s="4" t="inlineStr">
        <is>
          <t>原因の仮説</t>
        </is>
      </c>
      <c r="C28" s="10" t="inlineStr">
        <is>
          <t>ファイルの形式が部署ごとに違い、品目名の書き方もそろっていない。集計の手順を知っているのが自分だけ。</t>
        </is>
      </c>
      <c r="D28" s="6" t="n"/>
      <c r="E28" s="6" t="n"/>
      <c r="F28" s="6" t="n"/>
      <c r="G28" s="6" t="n"/>
      <c r="H28" s="7" t="n"/>
    </row>
    <row r="29" ht="40" customHeight="1">
      <c r="B29" s="4" t="inlineStr">
        <is>
          <t>仮説の確かめ方</t>
        </is>
      </c>
      <c r="C29" s="10" t="inlineStr">
        <is>
          <t>3つのファイルの列と品目名の違いを一覧にする。課内の1名に集計を頼んだ場合、どこで止まるかを聞く。</t>
        </is>
      </c>
      <c r="D29" s="6" t="n"/>
      <c r="E29" s="6" t="n"/>
      <c r="F29" s="6" t="n"/>
      <c r="G29" s="6" t="n"/>
      <c r="H29" s="7" t="n"/>
    </row>
    <row r="30" ht="40" customHeight="1">
      <c r="B30" s="4" t="inlineStr">
        <is>
          <t>確かめた結果（宿題①）</t>
        </is>
      </c>
      <c r="C30" s="10" t="n"/>
      <c r="D30" s="6" t="n"/>
      <c r="E30" s="6" t="n"/>
      <c r="F30" s="6" t="n"/>
      <c r="G30" s="6" t="n"/>
      <c r="H30" s="7" t="n"/>
    </row>
    <row r="31" ht="40" customHeight="1">
      <c r="B31" s="4" t="inlineStr">
        <is>
          <t>解決したら変わること</t>
        </is>
      </c>
      <c r="C31" s="10" t="inlineStr">
        <is>
          <t>毎月の3時間が減る。自分が休んでも月報が出る。</t>
        </is>
      </c>
      <c r="D31" s="6" t="n"/>
      <c r="E31" s="6" t="n"/>
      <c r="F31" s="6" t="n"/>
      <c r="G31" s="6" t="n"/>
      <c r="H31" s="7" t="n"/>
    </row>
    <row r="32" ht="179" customHeight="1">
      <c r="B32" s="37" t="inlineStr">
        <is>
          <t>貼り付け用</t>
        </is>
      </c>
      <c r="C32" s="38">
        <f>IF(C22="","","【業務】"&amp;C22&amp;CHAR(10)&amp;"【年間工数（時間）】"&amp;C23&amp;CHAR(10)&amp;"【属人化】"&amp;C24&amp;CHAR(10)&amp;"【ミスの怖さ】"&amp;C25&amp;CHAR(10)&amp;"【待ち時間】"&amp;C26&amp;CHAR(10)&amp;"【困っていること】"&amp;C27&amp;CHAR(10)&amp;"【原因の仮説】"&amp;C28&amp;CHAR(10)&amp;"【仮説の確かめ方】"&amp;C29&amp;CHAR(10)&amp;"【確かめた結果】"&amp;C30&amp;CHAR(10)&amp;"【解決したら変わること】"&amp;C31)</f>
        <v/>
      </c>
      <c r="D32" s="6" t="n"/>
      <c r="E32" s="6" t="n"/>
      <c r="F32" s="6" t="n"/>
      <c r="G32" s="6" t="n"/>
      <c r="H32" s="7" t="n"/>
    </row>
    <row r="35" ht="24" customHeight="1">
      <c r="B35" s="32" t="inlineStr">
        <is>
          <t>候補3</t>
        </is>
      </c>
    </row>
    <row r="36" ht="22" customHeight="1">
      <c r="B36" s="4" t="inlineStr">
        <is>
          <t>②のNo</t>
        </is>
      </c>
      <c r="C36" s="5" t="n"/>
      <c r="D36" s="6" t="n"/>
      <c r="E36" s="6" t="n"/>
      <c r="F36" s="6" t="n"/>
      <c r="G36" s="6" t="n"/>
      <c r="H36" s="7" t="n"/>
    </row>
    <row r="37" ht="22" customHeight="1">
      <c r="B37" s="4" t="inlineStr">
        <is>
          <t>業務名</t>
        </is>
      </c>
      <c r="C37" s="33">
        <f>IF(C36="","",IFERROR(VLOOKUP(C36,'②業務一覧'!$B$13:$K$52,2,FALSE),"②にない番号です"))</f>
        <v/>
      </c>
      <c r="D37" s="6" t="n"/>
      <c r="E37" s="6" t="n"/>
      <c r="F37" s="6" t="n"/>
      <c r="G37" s="6" t="n"/>
      <c r="H37" s="7" t="n"/>
    </row>
    <row r="38" ht="22" customHeight="1">
      <c r="B38" s="4" t="inlineStr">
        <is>
          <t>年間工数（時間）</t>
        </is>
      </c>
      <c r="C38" s="36">
        <f>IF(C36="","",IFERROR(VLOOKUP(C36,'②業務一覧'!$B$13:$K$52,10,FALSE),""))</f>
        <v/>
      </c>
      <c r="D38" s="6" t="n"/>
      <c r="E38" s="6" t="n"/>
      <c r="F38" s="6" t="n"/>
      <c r="G38" s="6" t="n"/>
      <c r="H38" s="7" t="n"/>
    </row>
    <row r="39" ht="22" customHeight="1">
      <c r="B39" s="4" t="inlineStr">
        <is>
          <t>属人化</t>
        </is>
      </c>
      <c r="C39" s="5" t="n"/>
      <c r="D39" s="6" t="n"/>
      <c r="E39" s="6" t="n"/>
      <c r="F39" s="6" t="n"/>
      <c r="G39" s="6" t="n"/>
      <c r="H39" s="7" t="n"/>
    </row>
    <row r="40" ht="22" customHeight="1">
      <c r="B40" s="4" t="inlineStr">
        <is>
          <t>ミスの怖さ</t>
        </is>
      </c>
      <c r="C40" s="5" t="n"/>
      <c r="D40" s="6" t="n"/>
      <c r="E40" s="6" t="n"/>
      <c r="F40" s="6" t="n"/>
      <c r="G40" s="6" t="n"/>
      <c r="H40" s="7" t="n"/>
    </row>
    <row r="41" ht="22" customHeight="1">
      <c r="B41" s="4" t="inlineStr">
        <is>
          <t>待ち時間</t>
        </is>
      </c>
      <c r="C41" s="5" t="n"/>
      <c r="D41" s="6" t="n"/>
      <c r="E41" s="6" t="n"/>
      <c r="F41" s="6" t="n"/>
      <c r="G41" s="6" t="n"/>
      <c r="H41" s="7" t="n"/>
    </row>
    <row r="42" ht="48" customHeight="1">
      <c r="B42" s="4" t="inlineStr">
        <is>
          <t>困っていること</t>
        </is>
      </c>
      <c r="C42" s="10" t="n"/>
      <c r="D42" s="6" t="n"/>
      <c r="E42" s="6" t="n"/>
      <c r="F42" s="6" t="n"/>
      <c r="G42" s="6" t="n"/>
      <c r="H42" s="7" t="n"/>
    </row>
    <row r="43" ht="48" customHeight="1">
      <c r="B43" s="4" t="inlineStr">
        <is>
          <t>原因の仮説</t>
        </is>
      </c>
      <c r="C43" s="10" t="n"/>
      <c r="D43" s="6" t="n"/>
      <c r="E43" s="6" t="n"/>
      <c r="F43" s="6" t="n"/>
      <c r="G43" s="6" t="n"/>
      <c r="H43" s="7" t="n"/>
    </row>
    <row r="44" ht="40" customHeight="1">
      <c r="B44" s="4" t="inlineStr">
        <is>
          <t>仮説の確かめ方</t>
        </is>
      </c>
      <c r="C44" s="10" t="n"/>
      <c r="D44" s="6" t="n"/>
      <c r="E44" s="6" t="n"/>
      <c r="F44" s="6" t="n"/>
      <c r="G44" s="6" t="n"/>
      <c r="H44" s="7" t="n"/>
    </row>
    <row r="45" ht="40" customHeight="1">
      <c r="B45" s="4" t="inlineStr">
        <is>
          <t>確かめた結果（宿題①）</t>
        </is>
      </c>
      <c r="C45" s="10" t="n"/>
      <c r="D45" s="6" t="n"/>
      <c r="E45" s="6" t="n"/>
      <c r="F45" s="6" t="n"/>
      <c r="G45" s="6" t="n"/>
      <c r="H45" s="7" t="n"/>
    </row>
    <row r="46" ht="40" customHeight="1">
      <c r="B46" s="4" t="inlineStr">
        <is>
          <t>解決したら変わること</t>
        </is>
      </c>
      <c r="C46" s="10" t="n"/>
      <c r="D46" s="6" t="n"/>
      <c r="E46" s="6" t="n"/>
      <c r="F46" s="6" t="n"/>
      <c r="G46" s="6" t="n"/>
      <c r="H46" s="7" t="n"/>
    </row>
    <row r="47" ht="150" customHeight="1">
      <c r="B47" s="37" t="inlineStr">
        <is>
          <t>貼り付け用</t>
        </is>
      </c>
      <c r="C47" s="38">
        <f>IF(C37="","","【業務】"&amp;C37&amp;CHAR(10)&amp;"【年間工数（時間）】"&amp;C38&amp;CHAR(10)&amp;"【属人化】"&amp;C39&amp;CHAR(10)&amp;"【ミスの怖さ】"&amp;C40&amp;CHAR(10)&amp;"【待ち時間】"&amp;C41&amp;CHAR(10)&amp;"【困っていること】"&amp;C42&amp;CHAR(10)&amp;"【原因の仮説】"&amp;C43&amp;CHAR(10)&amp;"【仮説の確かめ方】"&amp;C44&amp;CHAR(10)&amp;"【確かめた結果】"&amp;C45&amp;CHAR(10)&amp;"【解決したら変わること】"&amp;C46)</f>
        <v/>
      </c>
      <c r="D47" s="6" t="n"/>
      <c r="E47" s="6" t="n"/>
      <c r="F47" s="6" t="n"/>
      <c r="G47" s="6" t="n"/>
      <c r="H47" s="7" t="n"/>
    </row>
  </sheetData>
  <mergeCells count="42">
    <mergeCell ref="C25:H25"/>
    <mergeCell ref="C41:H41"/>
    <mergeCell ref="C16:H16"/>
    <mergeCell ref="C47:H47"/>
    <mergeCell ref="C10:H10"/>
    <mergeCell ref="C44:H44"/>
    <mergeCell ref="C22:H22"/>
    <mergeCell ref="C40:H40"/>
    <mergeCell ref="C9:H9"/>
    <mergeCell ref="C31:H31"/>
    <mergeCell ref="C43:H43"/>
    <mergeCell ref="C12:H12"/>
    <mergeCell ref="B5:H5"/>
    <mergeCell ref="B20:H20"/>
    <mergeCell ref="C21:H21"/>
    <mergeCell ref="C11:H11"/>
    <mergeCell ref="C46:H46"/>
    <mergeCell ref="C36:H36"/>
    <mergeCell ref="C27:H27"/>
    <mergeCell ref="B35:H35"/>
    <mergeCell ref="B4:H4"/>
    <mergeCell ref="C23:H23"/>
    <mergeCell ref="C39:H39"/>
    <mergeCell ref="C8:H8"/>
    <mergeCell ref="C17:H17"/>
    <mergeCell ref="B3:H3"/>
    <mergeCell ref="C7:H7"/>
    <mergeCell ref="C32:H32"/>
    <mergeCell ref="C38:H38"/>
    <mergeCell ref="C28:H28"/>
    <mergeCell ref="C13:H13"/>
    <mergeCell ref="C37:H37"/>
    <mergeCell ref="B2:H2"/>
    <mergeCell ref="C30:H30"/>
    <mergeCell ref="C15:H15"/>
    <mergeCell ref="C6:H6"/>
    <mergeCell ref="C24:H24"/>
    <mergeCell ref="C42:H42"/>
    <mergeCell ref="C14:H14"/>
    <mergeCell ref="C45:H45"/>
    <mergeCell ref="C26:H26"/>
    <mergeCell ref="C29:H29"/>
  </mergeCells>
  <dataValidations count="3">
    <dataValidation sqref="C9 C24 C39" showDropDown="0" showInputMessage="0" showErrorMessage="0" allowBlank="1" type="list">
      <formula1>"自分しかできない,数人ならできる,誰でもできる"</formula1>
    </dataValidation>
    <dataValidation sqref="C10 C25 C40" showDropDown="0" showInputMessage="0" showErrorMessage="0" allowBlank="1" type="list">
      <formula1>"大きい,中くらい,小さい"</formula1>
    </dataValidation>
    <dataValidation sqref="C11 C26 C41" showDropDown="0" showInputMessage="0" showErrorMessage="0" allowBlank="1" type="list">
      <formula1>"長い,少しある,ない"</formula1>
    </dataValidation>
  </dataValidation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B2:H12"/>
  <sheetViews>
    <sheetView showGridLines="0" tabSelected="0" workbookViewId="0">
      <selection activeCell="A1" sqref="A1"/>
    </sheetView>
  </sheetViews>
  <sheetFormatPr baseColWidth="8" defaultRowHeight="15"/>
  <cols>
    <col width="2" customWidth="1" min="1" max="1"/>
    <col width="24" customWidth="1" min="2" max="2"/>
    <col width="13" customWidth="1" min="3" max="3"/>
    <col width="13" customWidth="1" min="4" max="4"/>
    <col width="13" customWidth="1" min="5" max="5"/>
    <col width="13" customWidth="1" min="6" max="6"/>
    <col width="13" customWidth="1" min="7" max="7"/>
    <col width="22" customWidth="1" min="8" max="8"/>
  </cols>
  <sheetData>
    <row r="2" ht="26.6" customHeight="1">
      <c r="B2" s="17" t="inlineStr">
        <is>
          <t>課題の構造化（第2回で使います）</t>
        </is>
      </c>
    </row>
    <row r="3" ht="30" customHeight="1">
      <c r="B3" s="14" t="inlineStr">
        <is>
          <t>第1回では開かなくて構いません。第2回で、③の候補から1件を選んで書きます。欄の中身は第2回の講義で説明します。</t>
        </is>
      </c>
      <c r="C3" s="6" t="n"/>
      <c r="D3" s="6" t="n"/>
      <c r="E3" s="6" t="n"/>
      <c r="F3" s="6" t="n"/>
      <c r="G3" s="6" t="n"/>
      <c r="H3" s="7" t="n"/>
    </row>
    <row r="5" ht="24" customHeight="1">
      <c r="B5" s="4" t="inlineStr">
        <is>
          <t>選んだ候補</t>
        </is>
      </c>
      <c r="C5" s="10" t="n"/>
      <c r="D5" s="6" t="n"/>
      <c r="E5" s="6" t="n"/>
      <c r="F5" s="6" t="n"/>
      <c r="G5" s="7" t="n"/>
      <c r="H5" s="39" t="inlineStr">
        <is>
          <t>③の候補番号と業務名</t>
        </is>
      </c>
    </row>
    <row r="6" ht="44" customHeight="1">
      <c r="B6" s="4" t="inlineStr">
        <is>
          <t>事象</t>
        </is>
      </c>
      <c r="C6" s="10" t="n"/>
      <c r="D6" s="6" t="n"/>
      <c r="E6" s="6" t="n"/>
      <c r="F6" s="6" t="n"/>
      <c r="G6" s="7" t="n"/>
      <c r="H6" s="39" t="inlineStr">
        <is>
          <t>何が起きているか。見たまま</t>
        </is>
      </c>
    </row>
    <row r="7" ht="36" customHeight="1">
      <c r="B7" s="4" t="inlineStr">
        <is>
          <t>発生箇所</t>
        </is>
      </c>
      <c r="C7" s="10" t="n"/>
      <c r="D7" s="6" t="n"/>
      <c r="E7" s="6" t="n"/>
      <c r="F7" s="6" t="n"/>
      <c r="G7" s="7" t="n"/>
      <c r="H7" s="39" t="inlineStr">
        <is>
          <t>業務のどの工程で起きているか</t>
        </is>
      </c>
    </row>
    <row r="8" ht="52" customHeight="1">
      <c r="B8" s="4" t="inlineStr">
        <is>
          <t>根本原因</t>
        </is>
      </c>
      <c r="C8" s="10" t="n"/>
      <c r="D8" s="6" t="n"/>
      <c r="E8" s="6" t="n"/>
      <c r="F8" s="6" t="n"/>
      <c r="G8" s="7" t="n"/>
      <c r="H8" s="39" t="inlineStr">
        <is>
          <t>なぜ起きるのか。なぜを繰り返して行き着いたもの</t>
        </is>
      </c>
    </row>
    <row r="9" ht="40" customHeight="1">
      <c r="B9" s="4" t="inlineStr">
        <is>
          <t>影響の定量化</t>
        </is>
      </c>
      <c r="C9" s="10" t="n"/>
      <c r="D9" s="6" t="n"/>
      <c r="E9" s="6" t="n"/>
      <c r="F9" s="6" t="n"/>
      <c r="G9" s="7" t="n"/>
      <c r="H9" s="39" t="inlineStr">
        <is>
          <t>年間の時間、件数、金額。分かるものだけ</t>
        </is>
      </c>
    </row>
    <row r="10" ht="24" customHeight="1">
      <c r="B10" s="4" t="inlineStr">
        <is>
          <t>AIで解くか</t>
        </is>
      </c>
      <c r="C10" s="10" t="n"/>
      <c r="D10" s="6" t="n"/>
      <c r="E10" s="6" t="n"/>
      <c r="F10" s="6" t="n"/>
      <c r="G10" s="7" t="n"/>
      <c r="H10" s="39" t="inlineStr">
        <is>
          <t>解く・一部だけ・解かない</t>
        </is>
      </c>
    </row>
    <row r="11" ht="44" customHeight="1">
      <c r="B11" s="4" t="inlineStr">
        <is>
          <t>判断の理由</t>
        </is>
      </c>
      <c r="C11" s="10" t="n"/>
      <c r="D11" s="6" t="n"/>
      <c r="E11" s="6" t="n"/>
      <c r="F11" s="6" t="n"/>
      <c r="G11" s="7" t="n"/>
      <c r="H11" s="39" t="inlineStr">
        <is>
          <t>そう決めた理由</t>
        </is>
      </c>
    </row>
    <row r="12" ht="44" customHeight="1">
      <c r="B12" s="4" t="inlineStr">
        <is>
          <t>最初に試すこと</t>
        </is>
      </c>
      <c r="C12" s="10" t="n"/>
      <c r="D12" s="6" t="n"/>
      <c r="E12" s="6" t="n"/>
      <c r="F12" s="6" t="n"/>
      <c r="G12" s="7" t="n"/>
      <c r="H12" s="39" t="inlineStr">
        <is>
          <t>第2回の中で試す内容</t>
        </is>
      </c>
    </row>
  </sheetData>
  <mergeCells count="10">
    <mergeCell ref="C7:G7"/>
    <mergeCell ref="C12:G12"/>
    <mergeCell ref="C6:G6"/>
    <mergeCell ref="C10:G10"/>
    <mergeCell ref="C11:G11"/>
    <mergeCell ref="C5:G5"/>
    <mergeCell ref="B2:H2"/>
    <mergeCell ref="B3:H3"/>
    <mergeCell ref="C8:G8"/>
    <mergeCell ref="C9:G9"/>
  </mergeCells>
  <dataValidations count="1">
    <dataValidation sqref="C10" showDropDown="0" showInputMessage="0" showErrorMessage="0" allowBlank="1" type="list">
      <formula1>"解く,一部だけ,解かない"</formula1>
    </dataValidation>
  </dataValidations>
  <pageMargins left="0.75" right="0.75" top="1" bottom="1" header="0.5" footer="0.5"/>
  <pageSetup orientation="portrait" fitToHeight="0" fitToWidth="1"/>
</worksheet>
</file>

<file path=xl/worksheets/sheet6.xml><?xml version="1.0" encoding="utf-8"?>
<worksheet xmlns="http://schemas.openxmlformats.org/spreadsheetml/2006/main">
  <sheetPr>
    <tabColor rgb="FFDDD6CF"/>
    <outlinePr summaryBelow="1" summaryRight="1"/>
    <pageSetUpPr fitToPage="1"/>
  </sheetPr>
  <dimension ref="B2:L53"/>
  <sheetViews>
    <sheetView showGridLines="0" tabSelected="0" workbookViewId="0">
      <pane xSplit="3" ySplit="12" topLeftCell="D13"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5" customWidth="1" min="2" max="2"/>
    <col width="24" customWidth="1" min="3" max="3"/>
    <col width="34" customWidth="1" min="4" max="4"/>
    <col width="7" customWidth="1" min="5" max="5"/>
    <col width="7" customWidth="1" min="6" max="6"/>
    <col width="10" customWidth="1" min="7" max="7"/>
    <col width="24" customWidth="1" min="8" max="8"/>
    <col width="30" customWidth="1" min="9" max="9"/>
    <col width="11" customWidth="1" min="10" max="10"/>
    <col width="11" customWidth="1" min="11" max="11"/>
    <col width="8" customWidth="1" min="12" max="12"/>
  </cols>
  <sheetData>
    <row r="2" ht="26.6" customHeight="1">
      <c r="B2" s="17" t="inlineStr">
        <is>
          <t>記入例 業務一覧（架空の品質保証部の担当者）</t>
        </is>
      </c>
    </row>
    <row r="3" ht="44" customHeight="1">
      <c r="B3" s="2" t="inlineStr">
        <is>
          <t>1行に1つの業務を書きます。30分から数時間で終わるまとまりが1行の目安です。単位と回数は「週に2回」なら単位に「週」、回数に「2」。数字が分からないときは空けずに仮の数字を入れ、数字の確かさを「要確認」にしてください。年間工数は自動で出ます。</t>
        </is>
      </c>
    </row>
    <row r="4" ht="18" customHeight="1">
      <c r="B4" s="40" t="inlineStr">
        <is>
          <t>この記入例は説明のために作った架空のものです。実在の部署や業務とは関係ありません。</t>
        </is>
      </c>
    </row>
    <row r="5" ht="22" customHeight="1">
      <c r="C5" s="22" t="inlineStr">
        <is>
          <t>できあがりの目安</t>
        </is>
      </c>
      <c r="D5" s="7" t="n"/>
      <c r="E5" s="22" t="inlineStr">
        <is>
          <t>いま</t>
        </is>
      </c>
      <c r="F5" s="22" t="inlineStr">
        <is>
          <t>目安</t>
        </is>
      </c>
      <c r="G5" s="7" t="n"/>
    </row>
    <row r="6" ht="20" customHeight="1">
      <c r="C6" s="24" t="inlineStr">
        <is>
          <t>書いた業務</t>
        </is>
      </c>
      <c r="D6" s="7" t="n"/>
      <c r="E6" s="25">
        <f>COUNTA(C13:C52)</f>
        <v/>
      </c>
      <c r="F6" s="26" t="inlineStr">
        <is>
          <t>行　15行以上</t>
        </is>
      </c>
      <c r="G6" s="7" t="n"/>
    </row>
    <row r="7" ht="20" customHeight="1">
      <c r="C7" s="24" t="inlineStr">
        <is>
          <t>月次・年次の業務</t>
        </is>
      </c>
      <c r="D7" s="7" t="n"/>
      <c r="E7" s="25">
        <f>COUNTIFS(C13:C52,"&lt;&gt;",E13:E52,"月")+COUNTIFS(C13:C52,"&lt;&gt;",E13:E52,"年")</f>
        <v/>
      </c>
      <c r="F7" s="26" t="inlineStr">
        <is>
          <t>行　2行以上</t>
        </is>
      </c>
      <c r="G7" s="7" t="n"/>
    </row>
    <row r="8" ht="20" customHeight="1">
      <c r="C8" s="24" t="inlineStr">
        <is>
          <t>数字が空いている行</t>
        </is>
      </c>
      <c r="D8" s="7" t="n"/>
      <c r="E8" s="25">
        <f>SUMPRODUCT((C13:C52&lt;&gt;"")*(((E13:E52="")+(F13:F52="")+(G13:G52=""))&gt;0))</f>
        <v/>
      </c>
      <c r="F8" s="26" t="inlineStr">
        <is>
          <t>行　0行</t>
        </is>
      </c>
      <c r="G8" s="7" t="n"/>
    </row>
    <row r="9" ht="20" customHeight="1">
      <c r="C9" s="24" t="inlineStr">
        <is>
          <t>要確認</t>
        </is>
      </c>
      <c r="D9" s="7" t="n"/>
      <c r="E9" s="25">
        <f>COUNTIF(J13:J52,"要確認")</f>
        <v/>
      </c>
      <c r="F9" s="26" t="inlineStr">
        <is>
          <t>行　宿題①で減らす</t>
        </is>
      </c>
      <c r="G9" s="7" t="n"/>
    </row>
    <row r="10" ht="20" customHeight="1">
      <c r="C10" s="24" t="inlineStr">
        <is>
          <t>年間工数の合計</t>
        </is>
      </c>
      <c r="D10" s="7" t="n"/>
      <c r="E10" s="25">
        <f>ROUND(SUM(K13:K52),1)</f>
        <v/>
      </c>
      <c r="F10" s="26" t="inlineStr">
        <is>
          <t xml:space="preserve">時間　</t>
        </is>
      </c>
      <c r="G10" s="7" t="n"/>
    </row>
    <row r="12" ht="40" customHeight="1">
      <c r="B12" s="8" t="inlineStr">
        <is>
          <t>No</t>
        </is>
      </c>
      <c r="C12" s="8" t="inlineStr">
        <is>
          <t>業務名</t>
        </is>
      </c>
      <c r="D12" s="8" t="inlineStr">
        <is>
          <t>内容（1行）</t>
        </is>
      </c>
      <c r="E12" s="8" t="inlineStr">
        <is>
          <t>単位</t>
        </is>
      </c>
      <c r="F12" s="8" t="inlineStr">
        <is>
          <t>回数</t>
        </is>
      </c>
      <c r="G12" s="8" t="inlineStr">
        <is>
          <t>1回あたり（分）</t>
        </is>
      </c>
      <c r="H12" s="8" t="inlineStr">
        <is>
          <t>誰から受けて誰に渡すか</t>
        </is>
      </c>
      <c r="I12" s="8" t="inlineStr">
        <is>
          <t>困りごと</t>
        </is>
      </c>
      <c r="J12" s="8" t="inlineStr">
        <is>
          <t>数字の確かさ</t>
        </is>
      </c>
      <c r="K12" s="27" t="inlineStr">
        <is>
          <t>年間工数（時間）</t>
        </is>
      </c>
      <c r="L12" s="8" t="inlineStr">
        <is>
          <t>課題候補</t>
        </is>
      </c>
    </row>
    <row r="13" ht="30" customHeight="1">
      <c r="B13" s="18" t="n">
        <v>1</v>
      </c>
      <c r="C13" s="10" t="inlineStr">
        <is>
          <t>市場不具合の受付と一次切り分け</t>
        </is>
      </c>
      <c r="D13" s="10" t="inlineStr">
        <is>
          <t>販売店から届く不具合連絡を受け、取付不良か製品不良かを切り分ける</t>
        </is>
      </c>
      <c r="E13" s="18" t="inlineStr">
        <is>
          <t>週</t>
        </is>
      </c>
      <c r="F13" s="18" t="n">
        <v>3</v>
      </c>
      <c r="G13" s="18" t="n">
        <v>40</v>
      </c>
      <c r="H13" s="10" t="inlineStr">
        <is>
          <t>販売店→設計・工場</t>
        </is>
      </c>
      <c r="I13" s="10" t="inlineStr">
        <is>
          <t>写真が不鮮明で、判断のために何度も聞き返す</t>
        </is>
      </c>
      <c r="J13" s="18" t="inlineStr">
        <is>
          <t>本人の感覚</t>
        </is>
      </c>
      <c r="K13" s="28">
        <f>IFERROR(IF(OR(C13="",E13="",F13="",G13=""),"",ROUND(F13*VLOOKUP(E13,設定!$B$5:$C$8,2,FALSE)*G13/60,1)),"")</f>
        <v/>
      </c>
      <c r="L13" s="18" t="inlineStr">
        <is>
          <t>◎</t>
        </is>
      </c>
    </row>
    <row r="14" ht="30" customHeight="1">
      <c r="B14" s="18" t="n">
        <v>2</v>
      </c>
      <c r="C14" s="10" t="inlineStr">
        <is>
          <t>不具合報告書の作成</t>
        </is>
      </c>
      <c r="D14" s="10" t="inlineStr">
        <is>
          <t>切り分け結果を社内様式の報告書にまとめる</t>
        </is>
      </c>
      <c r="E14" s="18" t="inlineStr">
        <is>
          <t>週</t>
        </is>
      </c>
      <c r="F14" s="18" t="n">
        <v>2</v>
      </c>
      <c r="G14" s="18" t="n">
        <v>60</v>
      </c>
      <c r="H14" s="10" t="inlineStr">
        <is>
          <t>自分→品質会議</t>
        </is>
      </c>
      <c r="I14" s="10" t="inlineStr">
        <is>
          <t>過去の類似事例を探すのに時間がかかる</t>
        </is>
      </c>
      <c r="J14" s="18" t="inlineStr">
        <is>
          <t>本人の感覚</t>
        </is>
      </c>
      <c r="K14" s="28">
        <f>IFERROR(IF(OR(C14="",E14="",F14="",G14=""),"",ROUND(F14*VLOOKUP(E14,設定!$B$5:$C$8,2,FALSE)*G14/60,1)),"")</f>
        <v/>
      </c>
      <c r="L14" s="18" t="n"/>
    </row>
    <row r="15" ht="30" customHeight="1">
      <c r="B15" s="18" t="n">
        <v>3</v>
      </c>
      <c r="C15" s="10" t="inlineStr">
        <is>
          <t>受入検査記録の確認</t>
        </is>
      </c>
      <c r="D15" s="10" t="inlineStr">
        <is>
          <t>取引先から届く検査成績書の数値を規格と照合する</t>
        </is>
      </c>
      <c r="E15" s="18" t="inlineStr">
        <is>
          <t>日</t>
        </is>
      </c>
      <c r="F15" s="18" t="n">
        <v>1</v>
      </c>
      <c r="G15" s="18" t="n">
        <v>30</v>
      </c>
      <c r="H15" s="10" t="inlineStr">
        <is>
          <t>取引先→自分→保管</t>
        </is>
      </c>
      <c r="I15" s="10" t="inlineStr">
        <is>
          <t>PDFの数値を目で追うので見落としが怖い</t>
        </is>
      </c>
      <c r="J15" s="18" t="inlineStr">
        <is>
          <t>本人の感覚</t>
        </is>
      </c>
      <c r="K15" s="28">
        <f>IFERROR(IF(OR(C15="",E15="",F15="",G15=""),"",ROUND(F15*VLOOKUP(E15,設定!$B$5:$C$8,2,FALSE)*G15/60,1)),"")</f>
        <v/>
      </c>
      <c r="L15" s="18" t="inlineStr">
        <is>
          <t>○</t>
        </is>
      </c>
    </row>
    <row r="16" ht="30" customHeight="1">
      <c r="B16" s="18" t="n">
        <v>4</v>
      </c>
      <c r="C16" s="10" t="inlineStr">
        <is>
          <t>検査記録の転記</t>
        </is>
      </c>
      <c r="D16" s="10" t="inlineStr">
        <is>
          <t>検査成績書の数値を品質管理用のExcelに転記する</t>
        </is>
      </c>
      <c r="E16" s="18" t="inlineStr">
        <is>
          <t>日</t>
        </is>
      </c>
      <c r="F16" s="18" t="n">
        <v>1</v>
      </c>
      <c r="G16" s="18" t="n">
        <v>20</v>
      </c>
      <c r="H16" s="10" t="inlineStr">
        <is>
          <t>自分→品質管理Excel</t>
        </is>
      </c>
      <c r="I16" s="10" t="inlineStr"/>
      <c r="J16" s="18" t="inlineStr">
        <is>
          <t>要確認</t>
        </is>
      </c>
      <c r="K16" s="28">
        <f>IFERROR(IF(OR(C16="",E16="",F16="",G16=""),"",ROUND(F16*VLOOKUP(E16,設定!$B$5:$C$8,2,FALSE)*G16/60,1)),"")</f>
        <v/>
      </c>
      <c r="L16" s="18" t="n"/>
    </row>
    <row r="17" ht="30" customHeight="1">
      <c r="B17" s="18" t="n">
        <v>5</v>
      </c>
      <c r="C17" s="10" t="inlineStr">
        <is>
          <t>是正処置の依頼</t>
        </is>
      </c>
      <c r="D17" s="10" t="inlineStr">
        <is>
          <t>取引先に是正処置を依頼し、回答期限を管理する</t>
        </is>
      </c>
      <c r="E17" s="18" t="inlineStr">
        <is>
          <t>月</t>
        </is>
      </c>
      <c r="F17" s="18" t="n">
        <v>3</v>
      </c>
      <c r="G17" s="18" t="n">
        <v>45</v>
      </c>
      <c r="H17" s="10" t="inlineStr">
        <is>
          <t>自分→取引先</t>
        </is>
      </c>
      <c r="I17" s="10" t="inlineStr">
        <is>
          <t>回答の催促が続く</t>
        </is>
      </c>
      <c r="J17" s="18" t="inlineStr">
        <is>
          <t>本人の感覚</t>
        </is>
      </c>
      <c r="K17" s="28">
        <f>IFERROR(IF(OR(C17="",E17="",F17="",G17=""),"",ROUND(F17*VLOOKUP(E17,設定!$B$5:$C$8,2,FALSE)*G17/60,1)),"")</f>
        <v/>
      </c>
      <c r="L17" s="18" t="n"/>
    </row>
    <row r="18" ht="30" customHeight="1">
      <c r="B18" s="18" t="n">
        <v>6</v>
      </c>
      <c r="C18" s="10" t="inlineStr">
        <is>
          <t>是正回答の確認</t>
        </is>
      </c>
      <c r="D18" s="10" t="inlineStr">
        <is>
          <t>取引先からの是正回答を読み、対策の妥当性を確認する</t>
        </is>
      </c>
      <c r="E18" s="18" t="inlineStr">
        <is>
          <t>月</t>
        </is>
      </c>
      <c r="F18" s="18" t="n">
        <v>3</v>
      </c>
      <c r="G18" s="18" t="n">
        <v>60</v>
      </c>
      <c r="H18" s="10" t="inlineStr">
        <is>
          <t>取引先→自分→課長</t>
        </is>
      </c>
      <c r="I18" s="10" t="inlineStr"/>
      <c r="J18" s="18" t="inlineStr">
        <is>
          <t>本人の感覚</t>
        </is>
      </c>
      <c r="K18" s="28">
        <f>IFERROR(IF(OR(C18="",E18="",F18="",G18=""),"",ROUND(F18*VLOOKUP(E18,設定!$B$5:$C$8,2,FALSE)*G18/60,1)),"")</f>
        <v/>
      </c>
      <c r="L18" s="18" t="n"/>
    </row>
    <row r="19" ht="30" customHeight="1">
      <c r="B19" s="18" t="n">
        <v>7</v>
      </c>
      <c r="C19" s="10" t="inlineStr">
        <is>
          <t>週次品質会議の資料作成</t>
        </is>
      </c>
      <c r="D19" s="10" t="inlineStr">
        <is>
          <t>今週の不具合件数と主な事例を資料にまとめる</t>
        </is>
      </c>
      <c r="E19" s="18" t="inlineStr">
        <is>
          <t>週</t>
        </is>
      </c>
      <c r="F19" s="18" t="n">
        <v>1</v>
      </c>
      <c r="G19" s="18" t="n">
        <v>90</v>
      </c>
      <c r="H19" s="10" t="inlineStr">
        <is>
          <t>自分→品質会議</t>
        </is>
      </c>
      <c r="I19" s="10" t="inlineStr">
        <is>
          <t>毎週同じ形の資料を手で作っている</t>
        </is>
      </c>
      <c r="J19" s="18" t="inlineStr">
        <is>
          <t>本人の感覚</t>
        </is>
      </c>
      <c r="K19" s="28">
        <f>IFERROR(IF(OR(C19="",E19="",F19="",G19=""),"",ROUND(F19*VLOOKUP(E19,設定!$B$5:$C$8,2,FALSE)*G19/60,1)),"")</f>
        <v/>
      </c>
      <c r="L19" s="18" t="n"/>
    </row>
    <row r="20" ht="30" customHeight="1">
      <c r="B20" s="18" t="n">
        <v>8</v>
      </c>
      <c r="C20" s="10" t="inlineStr">
        <is>
          <t>週次品質会議の議事録</t>
        </is>
      </c>
      <c r="D20" s="10" t="inlineStr">
        <is>
          <t>会議の決定事項と担当を記録し、関係者へ送る</t>
        </is>
      </c>
      <c r="E20" s="18" t="inlineStr">
        <is>
          <t>週</t>
        </is>
      </c>
      <c r="F20" s="18" t="n">
        <v>1</v>
      </c>
      <c r="G20" s="18" t="n">
        <v>30</v>
      </c>
      <c r="H20" s="10" t="inlineStr">
        <is>
          <t>品質会議→関係部署</t>
        </is>
      </c>
      <c r="I20" s="10" t="inlineStr"/>
      <c r="J20" s="18" t="inlineStr">
        <is>
          <t>本人の感覚</t>
        </is>
      </c>
      <c r="K20" s="28">
        <f>IFERROR(IF(OR(C20="",E20="",F20="",G20=""),"",ROUND(F20*VLOOKUP(E20,設定!$B$5:$C$8,2,FALSE)*G20/60,1)),"")</f>
        <v/>
      </c>
      <c r="L20" s="18" t="n"/>
    </row>
    <row r="21" ht="30" customHeight="1">
      <c r="B21" s="18" t="n">
        <v>9</v>
      </c>
      <c r="C21" s="10" t="inlineStr">
        <is>
          <t>月次品質データの集計</t>
        </is>
      </c>
      <c r="D21" s="10" t="inlineStr">
        <is>
          <t>不具合件数を品目別・原因別に集計してグラフにする</t>
        </is>
      </c>
      <c r="E21" s="18" t="inlineStr">
        <is>
          <t>月</t>
        </is>
      </c>
      <c r="F21" s="18" t="n">
        <v>1</v>
      </c>
      <c r="G21" s="18" t="n">
        <v>180</v>
      </c>
      <c r="H21" s="10" t="inlineStr">
        <is>
          <t>自分→部長</t>
        </is>
      </c>
      <c r="I21" s="10" t="inlineStr">
        <is>
          <t>元データが3つのファイルに分かれている</t>
        </is>
      </c>
      <c r="J21" s="18" t="inlineStr">
        <is>
          <t>本人の感覚</t>
        </is>
      </c>
      <c r="K21" s="28">
        <f>IFERROR(IF(OR(C21="",E21="",F21="",G21=""),"",ROUND(F21*VLOOKUP(E21,設定!$B$5:$C$8,2,FALSE)*G21/60,1)),"")</f>
        <v/>
      </c>
      <c r="L21" s="18" t="inlineStr">
        <is>
          <t>◎</t>
        </is>
      </c>
    </row>
    <row r="22" ht="30" customHeight="1">
      <c r="B22" s="18" t="n">
        <v>10</v>
      </c>
      <c r="C22" s="10" t="inlineStr">
        <is>
          <t>取付説明書の記載確認</t>
        </is>
      </c>
      <c r="D22" s="10" t="inlineStr">
        <is>
          <t>新製品の取付説明書の注意事項と図の整合を確認する</t>
        </is>
      </c>
      <c r="E22" s="18" t="inlineStr">
        <is>
          <t>月</t>
        </is>
      </c>
      <c r="F22" s="18" t="n">
        <v>2</v>
      </c>
      <c r="G22" s="18" t="n">
        <v>120</v>
      </c>
      <c r="H22" s="10" t="inlineStr">
        <is>
          <t>開発→自分→開発</t>
        </is>
      </c>
      <c r="I22" s="10" t="inlineStr"/>
      <c r="J22" s="18" t="inlineStr">
        <is>
          <t>要確認</t>
        </is>
      </c>
      <c r="K22" s="28">
        <f>IFERROR(IF(OR(C22="",E22="",F22="",G22=""),"",ROUND(F22*VLOOKUP(E22,設定!$B$5:$C$8,2,FALSE)*G22/60,1)),"")</f>
        <v/>
      </c>
      <c r="L22" s="18" t="n"/>
    </row>
    <row r="23" ht="30" customHeight="1">
      <c r="B23" s="18" t="n">
        <v>11</v>
      </c>
      <c r="C23" s="10" t="inlineStr">
        <is>
          <t>設計変更の品質確認</t>
        </is>
      </c>
      <c r="D23" s="10" t="inlineStr">
        <is>
          <t>設計変更の内容を読み、検査基準の見直しが要るか判断する</t>
        </is>
      </c>
      <c r="E23" s="18" t="inlineStr">
        <is>
          <t>月</t>
        </is>
      </c>
      <c r="F23" s="18" t="n">
        <v>2</v>
      </c>
      <c r="G23" s="18" t="n">
        <v>60</v>
      </c>
      <c r="H23" s="10" t="inlineStr">
        <is>
          <t>開発→自分</t>
        </is>
      </c>
      <c r="I23" s="10" t="inlineStr">
        <is>
          <t>判断の基準が人によって違う</t>
        </is>
      </c>
      <c r="J23" s="18" t="inlineStr">
        <is>
          <t>本人の感覚</t>
        </is>
      </c>
      <c r="K23" s="28">
        <f>IFERROR(IF(OR(C23="",E23="",F23="",G23=""),"",ROUND(F23*VLOOKUP(E23,設定!$B$5:$C$8,2,FALSE)*G23/60,1)),"")</f>
        <v/>
      </c>
      <c r="L23" s="18" t="n"/>
    </row>
    <row r="24" ht="30" customHeight="1">
      <c r="B24" s="18" t="n">
        <v>12</v>
      </c>
      <c r="C24" s="10" t="inlineStr">
        <is>
          <t>法規・規格の改定確認</t>
        </is>
      </c>
      <c r="D24" s="10" t="inlineStr">
        <is>
          <t>関係する法規と規格の改定情報を確認し、影響を整理する</t>
        </is>
      </c>
      <c r="E24" s="18" t="inlineStr">
        <is>
          <t>月</t>
        </is>
      </c>
      <c r="F24" s="18" t="n">
        <v>1</v>
      </c>
      <c r="G24" s="18" t="n">
        <v>60</v>
      </c>
      <c r="H24" s="10" t="inlineStr">
        <is>
          <t>自分→課内</t>
        </is>
      </c>
      <c r="I24" s="10" t="inlineStr">
        <is>
          <t>どこまで見れば十分か分からない</t>
        </is>
      </c>
      <c r="J24" s="18" t="inlineStr">
        <is>
          <t>要確認</t>
        </is>
      </c>
      <c r="K24" s="28">
        <f>IFERROR(IF(OR(C24="",E24="",F24="",G24=""),"",ROUND(F24*VLOOKUP(E24,設定!$B$5:$C$8,2,FALSE)*G24/60,1)),"")</f>
        <v/>
      </c>
      <c r="L24" s="18" t="n"/>
    </row>
    <row r="25" ht="30" customHeight="1">
      <c r="B25" s="18" t="n">
        <v>13</v>
      </c>
      <c r="C25" s="10" t="inlineStr">
        <is>
          <t>返品部品の現品確認</t>
        </is>
      </c>
      <c r="D25" s="10" t="inlineStr">
        <is>
          <t>返品された部品を見て、不具合の再現と原因を確認する</t>
        </is>
      </c>
      <c r="E25" s="18" t="inlineStr">
        <is>
          <t>週</t>
        </is>
      </c>
      <c r="F25" s="18" t="n">
        <v>1</v>
      </c>
      <c r="G25" s="18" t="n">
        <v>60</v>
      </c>
      <c r="H25" s="10" t="inlineStr">
        <is>
          <t>物流→自分→設計</t>
        </is>
      </c>
      <c r="I25" s="10" t="inlineStr"/>
      <c r="J25" s="18" t="inlineStr">
        <is>
          <t>本人の感覚</t>
        </is>
      </c>
      <c r="K25" s="28">
        <f>IFERROR(IF(OR(C25="",E25="",F25="",G25=""),"",ROUND(F25*VLOOKUP(E25,設定!$B$5:$C$8,2,FALSE)*G25/60,1)),"")</f>
        <v/>
      </c>
      <c r="L25" s="18" t="n"/>
    </row>
    <row r="26" ht="30" customHeight="1">
      <c r="B26" s="18" t="n">
        <v>14</v>
      </c>
      <c r="C26" s="10" t="inlineStr">
        <is>
          <t>品質監査の準備</t>
        </is>
      </c>
      <c r="D26" s="10" t="inlineStr">
        <is>
          <t>年1回の品質監査に向けて、記録と手順書を揃える</t>
        </is>
      </c>
      <c r="E26" s="18" t="inlineStr">
        <is>
          <t>年</t>
        </is>
      </c>
      <c r="F26" s="18" t="n">
        <v>1</v>
      </c>
      <c r="G26" s="18" t="n">
        <v>1200</v>
      </c>
      <c r="H26" s="10" t="inlineStr">
        <is>
          <t>自分→監査担当</t>
        </is>
      </c>
      <c r="I26" s="10" t="inlineStr">
        <is>
          <t>毎年ほぼ同じ準備をゼロから始めている</t>
        </is>
      </c>
      <c r="J26" s="18" t="inlineStr">
        <is>
          <t>要確認</t>
        </is>
      </c>
      <c r="K26" s="28">
        <f>IFERROR(IF(OR(C26="",E26="",F26="",G26=""),"",ROUND(F26*VLOOKUP(E26,設定!$B$5:$C$8,2,FALSE)*G26/60,1)),"")</f>
        <v/>
      </c>
      <c r="L26" s="18" t="inlineStr">
        <is>
          <t>○</t>
        </is>
      </c>
    </row>
    <row r="27" ht="30" customHeight="1">
      <c r="B27" s="18" t="n">
        <v>15</v>
      </c>
      <c r="C27" s="10" t="inlineStr">
        <is>
          <t>新製品の品質評価計画</t>
        </is>
      </c>
      <c r="D27" s="10" t="inlineStr">
        <is>
          <t>新製品ごとに評価項目と日程を計画する</t>
        </is>
      </c>
      <c r="E27" s="18" t="inlineStr">
        <is>
          <t>年</t>
        </is>
      </c>
      <c r="F27" s="18" t="n">
        <v>4</v>
      </c>
      <c r="G27" s="18" t="n">
        <v>240</v>
      </c>
      <c r="H27" s="10" t="inlineStr">
        <is>
          <t>開発→自分→開発</t>
        </is>
      </c>
      <c r="I27" s="10" t="inlineStr"/>
      <c r="J27" s="18" t="inlineStr">
        <is>
          <t>本人の感覚</t>
        </is>
      </c>
      <c r="K27" s="28">
        <f>IFERROR(IF(OR(C27="",E27="",F27="",G27=""),"",ROUND(F27*VLOOKUP(E27,設定!$B$5:$C$8,2,FALSE)*G27/60,1)),"")</f>
        <v/>
      </c>
      <c r="L27" s="18" t="n"/>
    </row>
    <row r="28" ht="30" customHeight="1">
      <c r="B28" s="18" t="n">
        <v>16</v>
      </c>
      <c r="C28" s="10" t="inlineStr">
        <is>
          <t>新任者への業務説明</t>
        </is>
      </c>
      <c r="D28" s="10" t="inlineStr">
        <is>
          <t>異動してきた人に、不具合受付の手順を説明する</t>
        </is>
      </c>
      <c r="E28" s="18" t="inlineStr">
        <is>
          <t>年</t>
        </is>
      </c>
      <c r="F28" s="18" t="n">
        <v>2</v>
      </c>
      <c r="G28" s="18" t="n">
        <v>180</v>
      </c>
      <c r="H28" s="10" t="inlineStr">
        <is>
          <t>自分→新任者</t>
        </is>
      </c>
      <c r="I28" s="10" t="inlineStr">
        <is>
          <t>手順書が古く、結局口頭で説明している</t>
        </is>
      </c>
      <c r="J28" s="18" t="inlineStr">
        <is>
          <t>本人の感覚</t>
        </is>
      </c>
      <c r="K28" s="28">
        <f>IFERROR(IF(OR(C28="",E28="",F28="",G28=""),"",ROUND(F28*VLOOKUP(E28,設定!$B$5:$C$8,2,FALSE)*G28/60,1)),"")</f>
        <v/>
      </c>
      <c r="L28" s="18" t="n"/>
    </row>
    <row r="29" ht="30" customHeight="1">
      <c r="B29" s="18" t="n">
        <v>17</v>
      </c>
      <c r="C29" s="10" t="n"/>
      <c r="D29" s="10" t="n"/>
      <c r="E29" s="18" t="n"/>
      <c r="F29" s="18" t="n"/>
      <c r="G29" s="18" t="n"/>
      <c r="H29" s="10" t="n"/>
      <c r="I29" s="10" t="n"/>
      <c r="J29" s="18" t="n"/>
      <c r="K29" s="28">
        <f>IFERROR(IF(OR(C29="",E29="",F29="",G29=""),"",ROUND(F29*VLOOKUP(E29,設定!$B$5:$C$8,2,FALSE)*G29/60,1)),"")</f>
        <v/>
      </c>
      <c r="L29" s="18" t="n"/>
    </row>
    <row r="30" ht="30" customHeight="1">
      <c r="B30" s="18" t="n">
        <v>18</v>
      </c>
      <c r="C30" s="10" t="n"/>
      <c r="D30" s="10" t="n"/>
      <c r="E30" s="18" t="n"/>
      <c r="F30" s="18" t="n"/>
      <c r="G30" s="18" t="n"/>
      <c r="H30" s="10" t="n"/>
      <c r="I30" s="10" t="n"/>
      <c r="J30" s="18" t="n"/>
      <c r="K30" s="28">
        <f>IFERROR(IF(OR(C30="",E30="",F30="",G30=""),"",ROUND(F30*VLOOKUP(E30,設定!$B$5:$C$8,2,FALSE)*G30/60,1)),"")</f>
        <v/>
      </c>
      <c r="L30" s="18" t="n"/>
    </row>
    <row r="31" ht="30" customHeight="1">
      <c r="B31" s="18" t="n">
        <v>19</v>
      </c>
      <c r="C31" s="10" t="n"/>
      <c r="D31" s="10" t="n"/>
      <c r="E31" s="18" t="n"/>
      <c r="F31" s="18" t="n"/>
      <c r="G31" s="18" t="n"/>
      <c r="H31" s="10" t="n"/>
      <c r="I31" s="10" t="n"/>
      <c r="J31" s="18" t="n"/>
      <c r="K31" s="28">
        <f>IFERROR(IF(OR(C31="",E31="",F31="",G31=""),"",ROUND(F31*VLOOKUP(E31,設定!$B$5:$C$8,2,FALSE)*G31/60,1)),"")</f>
        <v/>
      </c>
      <c r="L31" s="18" t="n"/>
    </row>
    <row r="32" ht="30" customHeight="1">
      <c r="B32" s="18" t="n">
        <v>20</v>
      </c>
      <c r="C32" s="10" t="n"/>
      <c r="D32" s="10" t="n"/>
      <c r="E32" s="18" t="n"/>
      <c r="F32" s="18" t="n"/>
      <c r="G32" s="18" t="n"/>
      <c r="H32" s="10" t="n"/>
      <c r="I32" s="10" t="n"/>
      <c r="J32" s="18" t="n"/>
      <c r="K32" s="28">
        <f>IFERROR(IF(OR(C32="",E32="",F32="",G32=""),"",ROUND(F32*VLOOKUP(E32,設定!$B$5:$C$8,2,FALSE)*G32/60,1)),"")</f>
        <v/>
      </c>
      <c r="L32" s="18" t="n"/>
    </row>
    <row r="33" ht="30" customHeight="1">
      <c r="B33" s="18" t="n">
        <v>21</v>
      </c>
      <c r="C33" s="10" t="n"/>
      <c r="D33" s="10" t="n"/>
      <c r="E33" s="18" t="n"/>
      <c r="F33" s="18" t="n"/>
      <c r="G33" s="18" t="n"/>
      <c r="H33" s="10" t="n"/>
      <c r="I33" s="10" t="n"/>
      <c r="J33" s="18" t="n"/>
      <c r="K33" s="28">
        <f>IFERROR(IF(OR(C33="",E33="",F33="",G33=""),"",ROUND(F33*VLOOKUP(E33,設定!$B$5:$C$8,2,FALSE)*G33/60,1)),"")</f>
        <v/>
      </c>
      <c r="L33" s="18" t="n"/>
    </row>
    <row r="34" ht="30" customHeight="1">
      <c r="B34" s="18" t="n">
        <v>22</v>
      </c>
      <c r="C34" s="10" t="n"/>
      <c r="D34" s="10" t="n"/>
      <c r="E34" s="18" t="n"/>
      <c r="F34" s="18" t="n"/>
      <c r="G34" s="18" t="n"/>
      <c r="H34" s="10" t="n"/>
      <c r="I34" s="10" t="n"/>
      <c r="J34" s="18" t="n"/>
      <c r="K34" s="28">
        <f>IFERROR(IF(OR(C34="",E34="",F34="",G34=""),"",ROUND(F34*VLOOKUP(E34,設定!$B$5:$C$8,2,FALSE)*G34/60,1)),"")</f>
        <v/>
      </c>
      <c r="L34" s="18" t="n"/>
    </row>
    <row r="35" ht="30" customHeight="1">
      <c r="B35" s="18" t="n">
        <v>23</v>
      </c>
      <c r="C35" s="10" t="n"/>
      <c r="D35" s="10" t="n"/>
      <c r="E35" s="18" t="n"/>
      <c r="F35" s="18" t="n"/>
      <c r="G35" s="18" t="n"/>
      <c r="H35" s="10" t="n"/>
      <c r="I35" s="10" t="n"/>
      <c r="J35" s="18" t="n"/>
      <c r="K35" s="28">
        <f>IFERROR(IF(OR(C35="",E35="",F35="",G35=""),"",ROUND(F35*VLOOKUP(E35,設定!$B$5:$C$8,2,FALSE)*G35/60,1)),"")</f>
        <v/>
      </c>
      <c r="L35" s="18" t="n"/>
    </row>
    <row r="36" ht="30" customHeight="1">
      <c r="B36" s="18" t="n">
        <v>24</v>
      </c>
      <c r="C36" s="10" t="n"/>
      <c r="D36" s="10" t="n"/>
      <c r="E36" s="18" t="n"/>
      <c r="F36" s="18" t="n"/>
      <c r="G36" s="18" t="n"/>
      <c r="H36" s="10" t="n"/>
      <c r="I36" s="10" t="n"/>
      <c r="J36" s="18" t="n"/>
      <c r="K36" s="28">
        <f>IFERROR(IF(OR(C36="",E36="",F36="",G36=""),"",ROUND(F36*VLOOKUP(E36,設定!$B$5:$C$8,2,FALSE)*G36/60,1)),"")</f>
        <v/>
      </c>
      <c r="L36" s="18" t="n"/>
    </row>
    <row r="37" ht="30" customHeight="1">
      <c r="B37" s="18" t="n">
        <v>25</v>
      </c>
      <c r="C37" s="10" t="n"/>
      <c r="D37" s="10" t="n"/>
      <c r="E37" s="18" t="n"/>
      <c r="F37" s="18" t="n"/>
      <c r="G37" s="18" t="n"/>
      <c r="H37" s="10" t="n"/>
      <c r="I37" s="10" t="n"/>
      <c r="J37" s="18" t="n"/>
      <c r="K37" s="28">
        <f>IFERROR(IF(OR(C37="",E37="",F37="",G37=""),"",ROUND(F37*VLOOKUP(E37,設定!$B$5:$C$8,2,FALSE)*G37/60,1)),"")</f>
        <v/>
      </c>
      <c r="L37" s="18" t="n"/>
    </row>
    <row r="38" ht="30" customHeight="1">
      <c r="B38" s="18" t="n">
        <v>26</v>
      </c>
      <c r="C38" s="10" t="n"/>
      <c r="D38" s="10" t="n"/>
      <c r="E38" s="18" t="n"/>
      <c r="F38" s="18" t="n"/>
      <c r="G38" s="18" t="n"/>
      <c r="H38" s="10" t="n"/>
      <c r="I38" s="10" t="n"/>
      <c r="J38" s="18" t="n"/>
      <c r="K38" s="28">
        <f>IFERROR(IF(OR(C38="",E38="",F38="",G38=""),"",ROUND(F38*VLOOKUP(E38,設定!$B$5:$C$8,2,FALSE)*G38/60,1)),"")</f>
        <v/>
      </c>
      <c r="L38" s="18" t="n"/>
    </row>
    <row r="39" ht="30" customHeight="1">
      <c r="B39" s="18" t="n">
        <v>27</v>
      </c>
      <c r="C39" s="10" t="n"/>
      <c r="D39" s="10" t="n"/>
      <c r="E39" s="18" t="n"/>
      <c r="F39" s="18" t="n"/>
      <c r="G39" s="18" t="n"/>
      <c r="H39" s="10" t="n"/>
      <c r="I39" s="10" t="n"/>
      <c r="J39" s="18" t="n"/>
      <c r="K39" s="28">
        <f>IFERROR(IF(OR(C39="",E39="",F39="",G39=""),"",ROUND(F39*VLOOKUP(E39,設定!$B$5:$C$8,2,FALSE)*G39/60,1)),"")</f>
        <v/>
      </c>
      <c r="L39" s="18" t="n"/>
    </row>
    <row r="40" ht="30" customHeight="1">
      <c r="B40" s="18" t="n">
        <v>28</v>
      </c>
      <c r="C40" s="10" t="n"/>
      <c r="D40" s="10" t="n"/>
      <c r="E40" s="18" t="n"/>
      <c r="F40" s="18" t="n"/>
      <c r="G40" s="18" t="n"/>
      <c r="H40" s="10" t="n"/>
      <c r="I40" s="10" t="n"/>
      <c r="J40" s="18" t="n"/>
      <c r="K40" s="28">
        <f>IFERROR(IF(OR(C40="",E40="",F40="",G40=""),"",ROUND(F40*VLOOKUP(E40,設定!$B$5:$C$8,2,FALSE)*G40/60,1)),"")</f>
        <v/>
      </c>
      <c r="L40" s="18" t="n"/>
    </row>
    <row r="41" ht="30" customHeight="1">
      <c r="B41" s="18" t="n">
        <v>29</v>
      </c>
      <c r="C41" s="10" t="n"/>
      <c r="D41" s="10" t="n"/>
      <c r="E41" s="18" t="n"/>
      <c r="F41" s="18" t="n"/>
      <c r="G41" s="18" t="n"/>
      <c r="H41" s="10" t="n"/>
      <c r="I41" s="10" t="n"/>
      <c r="J41" s="18" t="n"/>
      <c r="K41" s="28">
        <f>IFERROR(IF(OR(C41="",E41="",F41="",G41=""),"",ROUND(F41*VLOOKUP(E41,設定!$B$5:$C$8,2,FALSE)*G41/60,1)),"")</f>
        <v/>
      </c>
      <c r="L41" s="18" t="n"/>
    </row>
    <row r="42" ht="30" customHeight="1">
      <c r="B42" s="18" t="n">
        <v>30</v>
      </c>
      <c r="C42" s="10" t="n"/>
      <c r="D42" s="10" t="n"/>
      <c r="E42" s="18" t="n"/>
      <c r="F42" s="18" t="n"/>
      <c r="G42" s="18" t="n"/>
      <c r="H42" s="10" t="n"/>
      <c r="I42" s="10" t="n"/>
      <c r="J42" s="18" t="n"/>
      <c r="K42" s="28">
        <f>IFERROR(IF(OR(C42="",E42="",F42="",G42=""),"",ROUND(F42*VLOOKUP(E42,設定!$B$5:$C$8,2,FALSE)*G42/60,1)),"")</f>
        <v/>
      </c>
      <c r="L42" s="18" t="n"/>
    </row>
    <row r="43" ht="30" customHeight="1">
      <c r="B43" s="18" t="n">
        <v>31</v>
      </c>
      <c r="C43" s="10" t="n"/>
      <c r="D43" s="10" t="n"/>
      <c r="E43" s="18" t="n"/>
      <c r="F43" s="18" t="n"/>
      <c r="G43" s="18" t="n"/>
      <c r="H43" s="10" t="n"/>
      <c r="I43" s="10" t="n"/>
      <c r="J43" s="18" t="n"/>
      <c r="K43" s="28">
        <f>IFERROR(IF(OR(C43="",E43="",F43="",G43=""),"",ROUND(F43*VLOOKUP(E43,設定!$B$5:$C$8,2,FALSE)*G43/60,1)),"")</f>
        <v/>
      </c>
      <c r="L43" s="18" t="n"/>
    </row>
    <row r="44" ht="30" customHeight="1">
      <c r="B44" s="18" t="n">
        <v>32</v>
      </c>
      <c r="C44" s="10" t="n"/>
      <c r="D44" s="10" t="n"/>
      <c r="E44" s="18" t="n"/>
      <c r="F44" s="18" t="n"/>
      <c r="G44" s="18" t="n"/>
      <c r="H44" s="10" t="n"/>
      <c r="I44" s="10" t="n"/>
      <c r="J44" s="18" t="n"/>
      <c r="K44" s="28">
        <f>IFERROR(IF(OR(C44="",E44="",F44="",G44=""),"",ROUND(F44*VLOOKUP(E44,設定!$B$5:$C$8,2,FALSE)*G44/60,1)),"")</f>
        <v/>
      </c>
      <c r="L44" s="18" t="n"/>
    </row>
    <row r="45" ht="30" customHeight="1">
      <c r="B45" s="18" t="n">
        <v>33</v>
      </c>
      <c r="C45" s="10" t="n"/>
      <c r="D45" s="10" t="n"/>
      <c r="E45" s="18" t="n"/>
      <c r="F45" s="18" t="n"/>
      <c r="G45" s="18" t="n"/>
      <c r="H45" s="10" t="n"/>
      <c r="I45" s="10" t="n"/>
      <c r="J45" s="18" t="n"/>
      <c r="K45" s="28">
        <f>IFERROR(IF(OR(C45="",E45="",F45="",G45=""),"",ROUND(F45*VLOOKUP(E45,設定!$B$5:$C$8,2,FALSE)*G45/60,1)),"")</f>
        <v/>
      </c>
      <c r="L45" s="18" t="n"/>
    </row>
    <row r="46" ht="30" customHeight="1">
      <c r="B46" s="18" t="n">
        <v>34</v>
      </c>
      <c r="C46" s="10" t="n"/>
      <c r="D46" s="10" t="n"/>
      <c r="E46" s="18" t="n"/>
      <c r="F46" s="18" t="n"/>
      <c r="G46" s="18" t="n"/>
      <c r="H46" s="10" t="n"/>
      <c r="I46" s="10" t="n"/>
      <c r="J46" s="18" t="n"/>
      <c r="K46" s="28">
        <f>IFERROR(IF(OR(C46="",E46="",F46="",G46=""),"",ROUND(F46*VLOOKUP(E46,設定!$B$5:$C$8,2,FALSE)*G46/60,1)),"")</f>
        <v/>
      </c>
      <c r="L46" s="18" t="n"/>
    </row>
    <row r="47" ht="30" customHeight="1">
      <c r="B47" s="18" t="n">
        <v>35</v>
      </c>
      <c r="C47" s="10" t="n"/>
      <c r="D47" s="10" t="n"/>
      <c r="E47" s="18" t="n"/>
      <c r="F47" s="18" t="n"/>
      <c r="G47" s="18" t="n"/>
      <c r="H47" s="10" t="n"/>
      <c r="I47" s="10" t="n"/>
      <c r="J47" s="18" t="n"/>
      <c r="K47" s="28">
        <f>IFERROR(IF(OR(C47="",E47="",F47="",G47=""),"",ROUND(F47*VLOOKUP(E47,設定!$B$5:$C$8,2,FALSE)*G47/60,1)),"")</f>
        <v/>
      </c>
      <c r="L47" s="18" t="n"/>
    </row>
    <row r="48" ht="30" customHeight="1">
      <c r="B48" s="18" t="n">
        <v>36</v>
      </c>
      <c r="C48" s="10" t="n"/>
      <c r="D48" s="10" t="n"/>
      <c r="E48" s="18" t="n"/>
      <c r="F48" s="18" t="n"/>
      <c r="G48" s="18" t="n"/>
      <c r="H48" s="10" t="n"/>
      <c r="I48" s="10" t="n"/>
      <c r="J48" s="18" t="n"/>
      <c r="K48" s="28">
        <f>IFERROR(IF(OR(C48="",E48="",F48="",G48=""),"",ROUND(F48*VLOOKUP(E48,設定!$B$5:$C$8,2,FALSE)*G48/60,1)),"")</f>
        <v/>
      </c>
      <c r="L48" s="18" t="n"/>
    </row>
    <row r="49" ht="30" customHeight="1">
      <c r="B49" s="18" t="n">
        <v>37</v>
      </c>
      <c r="C49" s="10" t="n"/>
      <c r="D49" s="10" t="n"/>
      <c r="E49" s="18" t="n"/>
      <c r="F49" s="18" t="n"/>
      <c r="G49" s="18" t="n"/>
      <c r="H49" s="10" t="n"/>
      <c r="I49" s="10" t="n"/>
      <c r="J49" s="18" t="n"/>
      <c r="K49" s="28">
        <f>IFERROR(IF(OR(C49="",E49="",F49="",G49=""),"",ROUND(F49*VLOOKUP(E49,設定!$B$5:$C$8,2,FALSE)*G49/60,1)),"")</f>
        <v/>
      </c>
      <c r="L49" s="18" t="n"/>
    </row>
    <row r="50" ht="30" customHeight="1">
      <c r="B50" s="18" t="n">
        <v>38</v>
      </c>
      <c r="C50" s="10" t="n"/>
      <c r="D50" s="10" t="n"/>
      <c r="E50" s="18" t="n"/>
      <c r="F50" s="18" t="n"/>
      <c r="G50" s="18" t="n"/>
      <c r="H50" s="10" t="n"/>
      <c r="I50" s="10" t="n"/>
      <c r="J50" s="18" t="n"/>
      <c r="K50" s="28">
        <f>IFERROR(IF(OR(C50="",E50="",F50="",G50=""),"",ROUND(F50*VLOOKUP(E50,設定!$B$5:$C$8,2,FALSE)*G50/60,1)),"")</f>
        <v/>
      </c>
      <c r="L50" s="18" t="n"/>
    </row>
    <row r="51" ht="30" customHeight="1">
      <c r="B51" s="18" t="n">
        <v>39</v>
      </c>
      <c r="C51" s="10" t="n"/>
      <c r="D51" s="10" t="n"/>
      <c r="E51" s="18" t="n"/>
      <c r="F51" s="18" t="n"/>
      <c r="G51" s="18" t="n"/>
      <c r="H51" s="10" t="n"/>
      <c r="I51" s="10" t="n"/>
      <c r="J51" s="18" t="n"/>
      <c r="K51" s="28">
        <f>IFERROR(IF(OR(C51="",E51="",F51="",G51=""),"",ROUND(F51*VLOOKUP(E51,設定!$B$5:$C$8,2,FALSE)*G51/60,1)),"")</f>
        <v/>
      </c>
      <c r="L51" s="18" t="n"/>
    </row>
    <row r="52" ht="30" customHeight="1">
      <c r="B52" s="18" t="n">
        <v>40</v>
      </c>
      <c r="C52" s="10" t="n"/>
      <c r="D52" s="10" t="n"/>
      <c r="E52" s="18" t="n"/>
      <c r="F52" s="18" t="n"/>
      <c r="G52" s="18" t="n"/>
      <c r="H52" s="10" t="n"/>
      <c r="I52" s="10" t="n"/>
      <c r="J52" s="18" t="n"/>
      <c r="K52" s="28">
        <f>IFERROR(IF(OR(C52="",E52="",F52="",G52=""),"",ROUND(F52*VLOOKUP(E52,設定!$B$5:$C$8,2,FALSE)*G52/60,1)),"")</f>
        <v/>
      </c>
      <c r="L52" s="18" t="n"/>
    </row>
    <row r="53" ht="24" customHeight="1">
      <c r="B53" s="29" t="inlineStr">
        <is>
          <t>合計</t>
        </is>
      </c>
      <c r="C53" s="6" t="n"/>
      <c r="D53" s="6" t="n"/>
      <c r="E53" s="6" t="n"/>
      <c r="F53" s="6" t="n"/>
      <c r="G53" s="6" t="n"/>
      <c r="H53" s="6" t="n"/>
      <c r="I53" s="6" t="n"/>
      <c r="J53" s="7" t="n"/>
      <c r="K53" s="31">
        <f>ROUND(SUM(K13:K52),1)</f>
        <v/>
      </c>
      <c r="L53" s="30" t="n"/>
    </row>
  </sheetData>
  <mergeCells count="16">
    <mergeCell ref="C6:D6"/>
    <mergeCell ref="C7:D7"/>
    <mergeCell ref="C10:D10"/>
    <mergeCell ref="B4:K4"/>
    <mergeCell ref="F10:G10"/>
    <mergeCell ref="C8:D8"/>
    <mergeCell ref="B2:I2"/>
    <mergeCell ref="F5:G5"/>
    <mergeCell ref="C5:D5"/>
    <mergeCell ref="B3:K3"/>
    <mergeCell ref="F6:G6"/>
    <mergeCell ref="B53:J53"/>
    <mergeCell ref="C9:D9"/>
    <mergeCell ref="F9:G9"/>
    <mergeCell ref="F7:G7"/>
    <mergeCell ref="F8:G8"/>
  </mergeCells>
  <conditionalFormatting sqref="J13:J52">
    <cfRule type="expression" priority="1" dxfId="1">
      <formula>$J13="要確認"</formula>
    </cfRule>
    <cfRule type="expression" priority="2" dxfId="0">
      <formula>$J13="確かめた"</formula>
    </cfRule>
  </conditionalFormatting>
  <conditionalFormatting sqref="C13:L52">
    <cfRule type="expression" priority="3" dxfId="2">
      <formula>$L13="◎"</formula>
    </cfRule>
  </conditionalFormatting>
  <dataValidations count="3">
    <dataValidation sqref="E13 E14 E15 E16 E17 E18 E19 E20 E21 E22 E23 E24 E25 E26 E27 E28 E29 E30 E31 E32 E33 E34 E35 E36 E37 E38 E39 E40 E41 E42 E43 E44 E45 E46 E47 E48 E49 E50 E51 E52" showDropDown="0" showInputMessage="0" showErrorMessage="0" allowBlank="1" type="list">
      <formula1>"日,週,月,年"</formula1>
    </dataValidation>
    <dataValidation sqref="J13 J14 J15 J16 J17 J18 J19 J20 J21 J22 J23 J24 J25 J26 J27 J28 J29 J30 J31 J32 J33 J34 J35 J36 J37 J38 J39 J40 J41 J42 J43 J44 J45 J46 J47 J48 J49 J50 J51 J52" showDropDown="0" showInputMessage="0" showErrorMessage="0" allowBlank="1" type="list">
      <formula1>"本人の感覚,要確認,確かめた"</formula1>
    </dataValidation>
    <dataValidation sqref="L13 L14 L15 L16 L17 L18 L19 L20 L21 L22 L23 L24 L25 L26 L27 L28 L29 L30 L31 L32 L33 L34 L35 L36 L37 L38 L39 L40 L41 L42 L43 L44 L45 L46 L47 L48 L49 L50 L51 L52" showDropDown="0" showInputMessage="0" showErrorMessage="0" allowBlank="1" type="list">
      <formula1>"◎,○"</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FFDDD6CF"/>
    <outlinePr summaryBelow="1" summaryRight="1"/>
    <pageSetUpPr fitToPage="1"/>
  </sheetPr>
  <dimension ref="B2:H47"/>
  <sheetViews>
    <sheetView showGridLines="0" tabSelected="0" workbookViewId="0">
      <selection activeCell="A1" sqref="A1"/>
    </sheetView>
  </sheetViews>
  <sheetFormatPr baseColWidth="8" defaultRowHeight="15"/>
  <cols>
    <col width="2" customWidth="1" min="1" max="1"/>
    <col width="22" customWidth="1" min="2" max="2"/>
    <col width="13" customWidth="1" min="3" max="3"/>
    <col width="13" customWidth="1" min="4" max="4"/>
    <col width="13" customWidth="1" min="5" max="5"/>
    <col width="13" customWidth="1" min="6" max="6"/>
    <col width="13" customWidth="1" min="7" max="7"/>
    <col width="13" customWidth="1" min="8" max="8"/>
  </cols>
  <sheetData>
    <row r="2" ht="26.6" customHeight="1">
      <c r="B2" s="17" t="inlineStr">
        <is>
          <t>記入例 課題候補（架空）</t>
        </is>
      </c>
    </row>
    <row r="3" ht="46" customHeight="1">
      <c r="B3" s="2" t="inlineStr">
        <is>
          <t>②で ◎ を付けた業務から、多くて3件を掘り下げます。②の No を入れると業務名と年間工数が出ます。困っていることと原因の仮説は、AIの文章を貼らずに自分の言葉で書いてください。AIには質問役をしてもらいます。</t>
        </is>
      </c>
    </row>
    <row r="5" ht="24" customHeight="1">
      <c r="B5" s="32" t="inlineStr">
        <is>
          <t>候補1</t>
        </is>
      </c>
    </row>
    <row r="6" ht="22" customHeight="1">
      <c r="B6" s="4" t="inlineStr">
        <is>
          <t>②のNo</t>
        </is>
      </c>
      <c r="C6" s="5" t="n">
        <v>1</v>
      </c>
      <c r="D6" s="6" t="n"/>
      <c r="E6" s="6" t="n"/>
      <c r="F6" s="6" t="n"/>
      <c r="G6" s="6" t="n"/>
      <c r="H6" s="7" t="n"/>
    </row>
    <row r="7" ht="22" customHeight="1">
      <c r="B7" s="4" t="inlineStr">
        <is>
          <t>業務名</t>
        </is>
      </c>
      <c r="C7" s="33">
        <f>IF(C6="","",IFERROR(VLOOKUP(C6,'記入例'!$B$13:$K$52,2,FALSE),"②にない番号です"))</f>
        <v/>
      </c>
      <c r="D7" s="6" t="n"/>
      <c r="E7" s="6" t="n"/>
      <c r="F7" s="6" t="n"/>
      <c r="G7" s="6" t="n"/>
      <c r="H7" s="7" t="n"/>
    </row>
    <row r="8" ht="22" customHeight="1">
      <c r="B8" s="4" t="inlineStr">
        <is>
          <t>年間工数（時間）</t>
        </is>
      </c>
      <c r="C8" s="36">
        <f>IF(C6="","",IFERROR(VLOOKUP(C6,'記入例'!$B$13:$K$52,10,FALSE),""))</f>
        <v/>
      </c>
      <c r="D8" s="6" t="n"/>
      <c r="E8" s="6" t="n"/>
      <c r="F8" s="6" t="n"/>
      <c r="G8" s="6" t="n"/>
      <c r="H8" s="7" t="n"/>
    </row>
    <row r="9" ht="22" customHeight="1">
      <c r="B9" s="4" t="inlineStr">
        <is>
          <t>属人化</t>
        </is>
      </c>
      <c r="C9" s="5" t="inlineStr">
        <is>
          <t>数人ならできる</t>
        </is>
      </c>
      <c r="D9" s="6" t="n"/>
      <c r="E9" s="6" t="n"/>
      <c r="F9" s="6" t="n"/>
      <c r="G9" s="6" t="n"/>
      <c r="H9" s="7" t="n"/>
    </row>
    <row r="10" ht="22" customHeight="1">
      <c r="B10" s="4" t="inlineStr">
        <is>
          <t>ミスの怖さ</t>
        </is>
      </c>
      <c r="C10" s="5" t="inlineStr">
        <is>
          <t>大きい</t>
        </is>
      </c>
      <c r="D10" s="6" t="n"/>
      <c r="E10" s="6" t="n"/>
      <c r="F10" s="6" t="n"/>
      <c r="G10" s="6" t="n"/>
      <c r="H10" s="7" t="n"/>
    </row>
    <row r="11" ht="22" customHeight="1">
      <c r="B11" s="4" t="inlineStr">
        <is>
          <t>待ち時間</t>
        </is>
      </c>
      <c r="C11" s="5" t="inlineStr">
        <is>
          <t>長い</t>
        </is>
      </c>
      <c r="D11" s="6" t="n"/>
      <c r="E11" s="6" t="n"/>
      <c r="F11" s="6" t="n"/>
      <c r="G11" s="6" t="n"/>
      <c r="H11" s="7" t="n"/>
    </row>
    <row r="12" ht="48" customHeight="1">
      <c r="B12" s="4" t="inlineStr">
        <is>
          <t>困っていること</t>
        </is>
      </c>
      <c r="C12" s="10" t="inlineStr">
        <is>
          <t>販売店から届く不具合連絡の写真が不鮮明なことが多く、取付不良か製品不良かを決めるために2往復、3往復とやり取りしている。その間、販売店とお客様を待たせている。</t>
        </is>
      </c>
      <c r="D12" s="6" t="n"/>
      <c r="E12" s="6" t="n"/>
      <c r="F12" s="6" t="n"/>
      <c r="G12" s="6" t="n"/>
      <c r="H12" s="7" t="n"/>
    </row>
    <row r="13" ht="48" customHeight="1">
      <c r="B13" s="4" t="inlineStr">
        <is>
          <t>原因の仮説</t>
        </is>
      </c>
      <c r="C13" s="10" t="inlineStr">
        <is>
          <t>販売店が何を撮れば判断できるのかを知らない。受付の様式に、撮ってほしい写真の指定がない。</t>
        </is>
      </c>
      <c r="D13" s="6" t="n"/>
      <c r="E13" s="6" t="n"/>
      <c r="F13" s="6" t="n"/>
      <c r="G13" s="6" t="n"/>
      <c r="H13" s="7" t="n"/>
    </row>
    <row r="14" ht="40" customHeight="1">
      <c r="B14" s="4" t="inlineStr">
        <is>
          <t>仮説の確かめ方</t>
        </is>
      </c>
      <c r="C14" s="10" t="inlineStr">
        <is>
          <t>先月の受付20件を見返し、聞き返しが発生した件数と理由を数える。販売店の担当者1名に、写真の撮り方で迷う点を聞く。</t>
        </is>
      </c>
      <c r="D14" s="6" t="n"/>
      <c r="E14" s="6" t="n"/>
      <c r="F14" s="6" t="n"/>
      <c r="G14" s="6" t="n"/>
      <c r="H14" s="7" t="n"/>
    </row>
    <row r="15" ht="40" customHeight="1">
      <c r="B15" s="4" t="inlineStr">
        <is>
          <t>確かめた結果（宿題①）</t>
        </is>
      </c>
      <c r="C15" s="10" t="inlineStr"/>
      <c r="D15" s="6" t="n"/>
      <c r="E15" s="6" t="n"/>
      <c r="F15" s="6" t="n"/>
      <c r="G15" s="6" t="n"/>
      <c r="H15" s="7" t="n"/>
    </row>
    <row r="16" ht="40" customHeight="1">
      <c r="B16" s="4" t="inlineStr">
        <is>
          <t>解決したら変わること</t>
        </is>
      </c>
      <c r="C16" s="10" t="inlineStr">
        <is>
          <t>聞き返しが減り、切り分けまでの日数が短くなる。お客様への回答が早くなる。</t>
        </is>
      </c>
      <c r="D16" s="6" t="n"/>
      <c r="E16" s="6" t="n"/>
      <c r="F16" s="6" t="n"/>
      <c r="G16" s="6" t="n"/>
      <c r="H16" s="7" t="n"/>
    </row>
    <row r="17" ht="150" customHeight="1">
      <c r="B17" s="37" t="inlineStr">
        <is>
          <t>貼り付け用</t>
        </is>
      </c>
      <c r="C17" s="38">
        <f>IF(C7="","","【業務】"&amp;C7&amp;CHAR(10)&amp;"【年間工数（時間）】"&amp;C8&amp;CHAR(10)&amp;"【属人化】"&amp;C9&amp;CHAR(10)&amp;"【ミスの怖さ】"&amp;C10&amp;CHAR(10)&amp;"【待ち時間】"&amp;C11&amp;CHAR(10)&amp;"【困っていること】"&amp;C12&amp;CHAR(10)&amp;"【原因の仮説】"&amp;C13&amp;CHAR(10)&amp;"【仮説の確かめ方】"&amp;C14&amp;CHAR(10)&amp;"【確かめた結果】"&amp;C15&amp;CHAR(10)&amp;"【解決したら変わること】"&amp;C16)</f>
        <v/>
      </c>
      <c r="D17" s="6" t="n"/>
      <c r="E17" s="6" t="n"/>
      <c r="F17" s="6" t="n"/>
      <c r="G17" s="6" t="n"/>
      <c r="H17" s="7" t="n"/>
    </row>
    <row r="20" ht="24" customHeight="1">
      <c r="B20" s="32" t="inlineStr">
        <is>
          <t>候補2</t>
        </is>
      </c>
    </row>
    <row r="21" ht="22" customHeight="1">
      <c r="B21" s="4" t="inlineStr">
        <is>
          <t>②のNo</t>
        </is>
      </c>
      <c r="C21" s="5" t="n">
        <v>9</v>
      </c>
      <c r="D21" s="6" t="n"/>
      <c r="E21" s="6" t="n"/>
      <c r="F21" s="6" t="n"/>
      <c r="G21" s="6" t="n"/>
      <c r="H21" s="7" t="n"/>
    </row>
    <row r="22" ht="22" customHeight="1">
      <c r="B22" s="4" t="inlineStr">
        <is>
          <t>業務名</t>
        </is>
      </c>
      <c r="C22" s="33">
        <f>IF(C21="","",IFERROR(VLOOKUP(C21,'記入例'!$B$13:$K$52,2,FALSE),"②にない番号です"))</f>
        <v/>
      </c>
      <c r="D22" s="6" t="n"/>
      <c r="E22" s="6" t="n"/>
      <c r="F22" s="6" t="n"/>
      <c r="G22" s="6" t="n"/>
      <c r="H22" s="7" t="n"/>
    </row>
    <row r="23" ht="22" customHeight="1">
      <c r="B23" s="4" t="inlineStr">
        <is>
          <t>年間工数（時間）</t>
        </is>
      </c>
      <c r="C23" s="36">
        <f>IF(C21="","",IFERROR(VLOOKUP(C21,'記入例'!$B$13:$K$52,10,FALSE),""))</f>
        <v/>
      </c>
      <c r="D23" s="6" t="n"/>
      <c r="E23" s="6" t="n"/>
      <c r="F23" s="6" t="n"/>
      <c r="G23" s="6" t="n"/>
      <c r="H23" s="7" t="n"/>
    </row>
    <row r="24" ht="22" customHeight="1">
      <c r="B24" s="4" t="inlineStr">
        <is>
          <t>属人化</t>
        </is>
      </c>
      <c r="C24" s="5" t="inlineStr">
        <is>
          <t>自分しかできない</t>
        </is>
      </c>
      <c r="D24" s="6" t="n"/>
      <c r="E24" s="6" t="n"/>
      <c r="F24" s="6" t="n"/>
      <c r="G24" s="6" t="n"/>
      <c r="H24" s="7" t="n"/>
    </row>
    <row r="25" ht="22" customHeight="1">
      <c r="B25" s="4" t="inlineStr">
        <is>
          <t>ミスの怖さ</t>
        </is>
      </c>
      <c r="C25" s="5" t="inlineStr">
        <is>
          <t>中くらい</t>
        </is>
      </c>
      <c r="D25" s="6" t="n"/>
      <c r="E25" s="6" t="n"/>
      <c r="F25" s="6" t="n"/>
      <c r="G25" s="6" t="n"/>
      <c r="H25" s="7" t="n"/>
    </row>
    <row r="26" ht="22" customHeight="1">
      <c r="B26" s="4" t="inlineStr">
        <is>
          <t>待ち時間</t>
        </is>
      </c>
      <c r="C26" s="5" t="inlineStr">
        <is>
          <t>少しある</t>
        </is>
      </c>
      <c r="D26" s="6" t="n"/>
      <c r="E26" s="6" t="n"/>
      <c r="F26" s="6" t="n"/>
      <c r="G26" s="6" t="n"/>
      <c r="H26" s="7" t="n"/>
    </row>
    <row r="27" ht="48" customHeight="1">
      <c r="B27" s="4" t="inlineStr">
        <is>
          <t>困っていること</t>
        </is>
      </c>
      <c r="C27" s="10" t="inlineStr">
        <is>
          <t>月次の品質データの集計に毎月3時間かかる。元データが3つのファイルに分かれていて、毎回コピーして貼り合わせている。</t>
        </is>
      </c>
      <c r="D27" s="6" t="n"/>
      <c r="E27" s="6" t="n"/>
      <c r="F27" s="6" t="n"/>
      <c r="G27" s="6" t="n"/>
      <c r="H27" s="7" t="n"/>
    </row>
    <row r="28" ht="48" customHeight="1">
      <c r="B28" s="4" t="inlineStr">
        <is>
          <t>原因の仮説</t>
        </is>
      </c>
      <c r="C28" s="10" t="inlineStr">
        <is>
          <t>ファイルの形式が部署ごとに違い、品目名の書き方もそろっていない。集計の手順を知っているのが自分だけ。</t>
        </is>
      </c>
      <c r="D28" s="6" t="n"/>
      <c r="E28" s="6" t="n"/>
      <c r="F28" s="6" t="n"/>
      <c r="G28" s="6" t="n"/>
      <c r="H28" s="7" t="n"/>
    </row>
    <row r="29" ht="40" customHeight="1">
      <c r="B29" s="4" t="inlineStr">
        <is>
          <t>仮説の確かめ方</t>
        </is>
      </c>
      <c r="C29" s="10" t="inlineStr">
        <is>
          <t>3つのファイルの列と品目名の違いを一覧にする。課内の1名に集計を頼んだ場合、どこで止まるかを聞く。</t>
        </is>
      </c>
      <c r="D29" s="6" t="n"/>
      <c r="E29" s="6" t="n"/>
      <c r="F29" s="6" t="n"/>
      <c r="G29" s="6" t="n"/>
      <c r="H29" s="7" t="n"/>
    </row>
    <row r="30" ht="40" customHeight="1">
      <c r="B30" s="4" t="inlineStr">
        <is>
          <t>確かめた結果（宿題①）</t>
        </is>
      </c>
      <c r="C30" s="10" t="inlineStr"/>
      <c r="D30" s="6" t="n"/>
      <c r="E30" s="6" t="n"/>
      <c r="F30" s="6" t="n"/>
      <c r="G30" s="6" t="n"/>
      <c r="H30" s="7" t="n"/>
    </row>
    <row r="31" ht="40" customHeight="1">
      <c r="B31" s="4" t="inlineStr">
        <is>
          <t>解決したら変わること</t>
        </is>
      </c>
      <c r="C31" s="10" t="inlineStr">
        <is>
          <t>毎月の3時間が減る。自分が休んでも月報が出る。</t>
        </is>
      </c>
      <c r="D31" s="6" t="n"/>
      <c r="E31" s="6" t="n"/>
      <c r="F31" s="6" t="n"/>
      <c r="G31" s="6" t="n"/>
      <c r="H31" s="7" t="n"/>
    </row>
    <row r="32" ht="150" customHeight="1">
      <c r="B32" s="37" t="inlineStr">
        <is>
          <t>貼り付け用</t>
        </is>
      </c>
      <c r="C32" s="38">
        <f>IF(C22="","","【業務】"&amp;C22&amp;CHAR(10)&amp;"【年間工数（時間）】"&amp;C23&amp;CHAR(10)&amp;"【属人化】"&amp;C24&amp;CHAR(10)&amp;"【ミスの怖さ】"&amp;C25&amp;CHAR(10)&amp;"【待ち時間】"&amp;C26&amp;CHAR(10)&amp;"【困っていること】"&amp;C27&amp;CHAR(10)&amp;"【原因の仮説】"&amp;C28&amp;CHAR(10)&amp;"【仮説の確かめ方】"&amp;C29&amp;CHAR(10)&amp;"【確かめた結果】"&amp;C30&amp;CHAR(10)&amp;"【解決したら変わること】"&amp;C31)</f>
        <v/>
      </c>
      <c r="D32" s="6" t="n"/>
      <c r="E32" s="6" t="n"/>
      <c r="F32" s="6" t="n"/>
      <c r="G32" s="6" t="n"/>
      <c r="H32" s="7" t="n"/>
    </row>
    <row r="35" ht="24" customHeight="1">
      <c r="B35" s="32" t="inlineStr">
        <is>
          <t>候補3</t>
        </is>
      </c>
    </row>
    <row r="36" ht="22" customHeight="1">
      <c r="B36" s="4" t="inlineStr">
        <is>
          <t>②のNo</t>
        </is>
      </c>
      <c r="C36" s="5" t="n"/>
      <c r="D36" s="6" t="n"/>
      <c r="E36" s="6" t="n"/>
      <c r="F36" s="6" t="n"/>
      <c r="G36" s="6" t="n"/>
      <c r="H36" s="7" t="n"/>
    </row>
    <row r="37" ht="22" customHeight="1">
      <c r="B37" s="4" t="inlineStr">
        <is>
          <t>業務名</t>
        </is>
      </c>
      <c r="C37" s="33">
        <f>IF(C36="","",IFERROR(VLOOKUP(C36,'記入例'!$B$13:$K$52,2,FALSE),"②にない番号です"))</f>
        <v/>
      </c>
      <c r="D37" s="6" t="n"/>
      <c r="E37" s="6" t="n"/>
      <c r="F37" s="6" t="n"/>
      <c r="G37" s="6" t="n"/>
      <c r="H37" s="7" t="n"/>
    </row>
    <row r="38" ht="22" customHeight="1">
      <c r="B38" s="4" t="inlineStr">
        <is>
          <t>年間工数（時間）</t>
        </is>
      </c>
      <c r="C38" s="36">
        <f>IF(C36="","",IFERROR(VLOOKUP(C36,'記入例'!$B$13:$K$52,10,FALSE),""))</f>
        <v/>
      </c>
      <c r="D38" s="6" t="n"/>
      <c r="E38" s="6" t="n"/>
      <c r="F38" s="6" t="n"/>
      <c r="G38" s="6" t="n"/>
      <c r="H38" s="7" t="n"/>
    </row>
    <row r="39" ht="22" customHeight="1">
      <c r="B39" s="4" t="inlineStr">
        <is>
          <t>属人化</t>
        </is>
      </c>
      <c r="C39" s="5" t="n"/>
      <c r="D39" s="6" t="n"/>
      <c r="E39" s="6" t="n"/>
      <c r="F39" s="6" t="n"/>
      <c r="G39" s="6" t="n"/>
      <c r="H39" s="7" t="n"/>
    </row>
    <row r="40" ht="22" customHeight="1">
      <c r="B40" s="4" t="inlineStr">
        <is>
          <t>ミスの怖さ</t>
        </is>
      </c>
      <c r="C40" s="5" t="n"/>
      <c r="D40" s="6" t="n"/>
      <c r="E40" s="6" t="n"/>
      <c r="F40" s="6" t="n"/>
      <c r="G40" s="6" t="n"/>
      <c r="H40" s="7" t="n"/>
    </row>
    <row r="41" ht="22" customHeight="1">
      <c r="B41" s="4" t="inlineStr">
        <is>
          <t>待ち時間</t>
        </is>
      </c>
      <c r="C41" s="5" t="n"/>
      <c r="D41" s="6" t="n"/>
      <c r="E41" s="6" t="n"/>
      <c r="F41" s="6" t="n"/>
      <c r="G41" s="6" t="n"/>
      <c r="H41" s="7" t="n"/>
    </row>
    <row r="42" ht="48" customHeight="1">
      <c r="B42" s="4" t="inlineStr">
        <is>
          <t>困っていること</t>
        </is>
      </c>
      <c r="C42" s="10" t="n"/>
      <c r="D42" s="6" t="n"/>
      <c r="E42" s="6" t="n"/>
      <c r="F42" s="6" t="n"/>
      <c r="G42" s="6" t="n"/>
      <c r="H42" s="7" t="n"/>
    </row>
    <row r="43" ht="48" customHeight="1">
      <c r="B43" s="4" t="inlineStr">
        <is>
          <t>原因の仮説</t>
        </is>
      </c>
      <c r="C43" s="10" t="n"/>
      <c r="D43" s="6" t="n"/>
      <c r="E43" s="6" t="n"/>
      <c r="F43" s="6" t="n"/>
      <c r="G43" s="6" t="n"/>
      <c r="H43" s="7" t="n"/>
    </row>
    <row r="44" ht="40" customHeight="1">
      <c r="B44" s="4" t="inlineStr">
        <is>
          <t>仮説の確かめ方</t>
        </is>
      </c>
      <c r="C44" s="10" t="n"/>
      <c r="D44" s="6" t="n"/>
      <c r="E44" s="6" t="n"/>
      <c r="F44" s="6" t="n"/>
      <c r="G44" s="6" t="n"/>
      <c r="H44" s="7" t="n"/>
    </row>
    <row r="45" ht="40" customHeight="1">
      <c r="B45" s="4" t="inlineStr">
        <is>
          <t>確かめた結果（宿題①）</t>
        </is>
      </c>
      <c r="C45" s="10" t="n"/>
      <c r="D45" s="6" t="n"/>
      <c r="E45" s="6" t="n"/>
      <c r="F45" s="6" t="n"/>
      <c r="G45" s="6" t="n"/>
      <c r="H45" s="7" t="n"/>
    </row>
    <row r="46" ht="40" customHeight="1">
      <c r="B46" s="4" t="inlineStr">
        <is>
          <t>解決したら変わること</t>
        </is>
      </c>
      <c r="C46" s="10" t="n"/>
      <c r="D46" s="6" t="n"/>
      <c r="E46" s="6" t="n"/>
      <c r="F46" s="6" t="n"/>
      <c r="G46" s="6" t="n"/>
      <c r="H46" s="7" t="n"/>
    </row>
    <row r="47" ht="150" customHeight="1">
      <c r="B47" s="37" t="inlineStr">
        <is>
          <t>貼り付け用</t>
        </is>
      </c>
      <c r="C47" s="38">
        <f>IF(C37="","","【業務】"&amp;C37&amp;CHAR(10)&amp;"【年間工数（時間）】"&amp;C38&amp;CHAR(10)&amp;"【属人化】"&amp;C39&amp;CHAR(10)&amp;"【ミスの怖さ】"&amp;C40&amp;CHAR(10)&amp;"【待ち時間】"&amp;C41&amp;CHAR(10)&amp;"【困っていること】"&amp;C42&amp;CHAR(10)&amp;"【原因の仮説】"&amp;C43&amp;CHAR(10)&amp;"【仮説の確かめ方】"&amp;C44&amp;CHAR(10)&amp;"【確かめた結果】"&amp;C45&amp;CHAR(10)&amp;"【解決したら変わること】"&amp;C46)</f>
        <v/>
      </c>
      <c r="D47" s="6" t="n"/>
      <c r="E47" s="6" t="n"/>
      <c r="F47" s="6" t="n"/>
      <c r="G47" s="6" t="n"/>
      <c r="H47" s="7" t="n"/>
    </row>
  </sheetData>
  <mergeCells count="41">
    <mergeCell ref="C25:H25"/>
    <mergeCell ref="C41:H41"/>
    <mergeCell ref="C16:H16"/>
    <mergeCell ref="C47:H47"/>
    <mergeCell ref="C10:H10"/>
    <mergeCell ref="C44:H44"/>
    <mergeCell ref="C22:H22"/>
    <mergeCell ref="C40:H40"/>
    <mergeCell ref="C9:H9"/>
    <mergeCell ref="C31:H31"/>
    <mergeCell ref="C43:H43"/>
    <mergeCell ref="C12:H12"/>
    <mergeCell ref="B5:H5"/>
    <mergeCell ref="B20:H20"/>
    <mergeCell ref="C21:H21"/>
    <mergeCell ref="C11:H11"/>
    <mergeCell ref="C46:H46"/>
    <mergeCell ref="C36:H36"/>
    <mergeCell ref="C27:H27"/>
    <mergeCell ref="B35:H35"/>
    <mergeCell ref="C23:H23"/>
    <mergeCell ref="C39:H39"/>
    <mergeCell ref="C8:H8"/>
    <mergeCell ref="C17:H17"/>
    <mergeCell ref="B3:H3"/>
    <mergeCell ref="C7:H7"/>
    <mergeCell ref="C32:H32"/>
    <mergeCell ref="C38:H38"/>
    <mergeCell ref="C28:H28"/>
    <mergeCell ref="C13:H13"/>
    <mergeCell ref="C37:H37"/>
    <mergeCell ref="B2:H2"/>
    <mergeCell ref="C30:H30"/>
    <mergeCell ref="C15:H15"/>
    <mergeCell ref="C6:H6"/>
    <mergeCell ref="C24:H24"/>
    <mergeCell ref="C42:H42"/>
    <mergeCell ref="C14:H14"/>
    <mergeCell ref="C45:H45"/>
    <mergeCell ref="C26:H26"/>
    <mergeCell ref="C29:H29"/>
  </mergeCells>
  <dataValidations count="3">
    <dataValidation sqref="C9 C24 C39" showDropDown="0" showInputMessage="0" showErrorMessage="0" allowBlank="1" type="list">
      <formula1>"自分しかできない,数人ならできる,誰でもできる"</formula1>
    </dataValidation>
    <dataValidation sqref="C10 C25 C40" showDropDown="0" showInputMessage="0" showErrorMessage="0" allowBlank="1" type="list">
      <formula1>"大きい,中くらい,小さい"</formula1>
    </dataValidation>
    <dataValidation sqref="C11 C26 C41" showDropDown="0" showInputMessage="0" showErrorMessage="0" allowBlank="1" type="list">
      <formula1>"長い,少しある,ない"</formula1>
    </dataValidation>
  </dataValidations>
  <pageMargins left="0.75" right="0.75" top="1" bottom="1" header="0.5" footer="0.5"/>
  <pageSetup orientation="portrait" fitToHeight="0" fitToWidth="1"/>
</worksheet>
</file>

<file path=xl/worksheets/sheet8.xml><?xml version="1.0" encoding="utf-8"?>
<worksheet xmlns="http://schemas.openxmlformats.org/spreadsheetml/2006/main">
  <sheetPr>
    <tabColor rgb="FF9AA1AB"/>
    <outlinePr summaryBelow="1" summaryRight="1"/>
    <pageSetUpPr fitToPage="1"/>
  </sheetPr>
  <dimension ref="B2:E8"/>
  <sheetViews>
    <sheetView showGridLines="0" tabSelected="0" workbookViewId="0">
      <selection activeCell="A1" sqref="A1"/>
    </sheetView>
  </sheetViews>
  <sheetFormatPr baseColWidth="8" defaultRowHeight="15"/>
  <cols>
    <col width="2" customWidth="1" min="1" max="1"/>
    <col width="10" customWidth="1" min="2" max="2"/>
    <col width="14" customWidth="1" min="3" max="3"/>
    <col width="40" customWidth="1" min="4" max="4"/>
    <col width="4" customWidth="1" min="5" max="5"/>
  </cols>
  <sheetData>
    <row r="2" ht="26.6" customHeight="1">
      <c r="B2" s="17" t="inlineStr">
        <is>
          <t>年間回数への換算</t>
        </is>
      </c>
    </row>
    <row r="3" ht="34" customHeight="1">
      <c r="B3" s="2" t="inlineStr">
        <is>
          <t>②の年間工数は「回数×換算×1回あたり÷60」で出しています。換算の数字を変えると、全部の行の年間工数が変わります。通常は触らないでください。</t>
        </is>
      </c>
    </row>
    <row r="4" ht="24" customHeight="1">
      <c r="B4" s="8" t="inlineStr">
        <is>
          <t>単位</t>
        </is>
      </c>
      <c r="C4" s="8" t="inlineStr">
        <is>
          <t>年あたりの換算</t>
        </is>
      </c>
      <c r="D4" s="8" t="inlineStr">
        <is>
          <t>考え方</t>
        </is>
      </c>
      <c r="E4" s="8" t="inlineStr"/>
    </row>
    <row r="5" ht="22" customHeight="1">
      <c r="B5" s="18" t="inlineStr">
        <is>
          <t>日</t>
        </is>
      </c>
      <c r="C5" s="18" t="n">
        <v>240</v>
      </c>
      <c r="D5" s="5" t="inlineStr">
        <is>
          <t>月20日×12か月</t>
        </is>
      </c>
    </row>
    <row r="6" ht="22" customHeight="1">
      <c r="B6" s="18" t="inlineStr">
        <is>
          <t>週</t>
        </is>
      </c>
      <c r="C6" s="18" t="n">
        <v>48</v>
      </c>
      <c r="D6" s="5" t="inlineStr">
        <is>
          <t>祝日と長期休暇を除いて年48週</t>
        </is>
      </c>
    </row>
    <row r="7" ht="22" customHeight="1">
      <c r="B7" s="18" t="inlineStr">
        <is>
          <t>月</t>
        </is>
      </c>
      <c r="C7" s="18" t="n">
        <v>12</v>
      </c>
      <c r="D7" s="5" t="inlineStr">
        <is>
          <t>12か月</t>
        </is>
      </c>
    </row>
    <row r="8" ht="22" customHeight="1">
      <c r="B8" s="18" t="inlineStr">
        <is>
          <t>年</t>
        </is>
      </c>
      <c r="C8" s="18" t="n">
        <v>1</v>
      </c>
      <c r="D8" s="5" t="inlineStr">
        <is>
          <t>年に1回</t>
        </is>
      </c>
    </row>
  </sheetData>
  <mergeCells count="2">
    <mergeCell ref="B3:E3"/>
    <mergeCell ref="B2:E2"/>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2026-10-09T08:37:45Z</dcterms:created>
  <dcterms:modified xmlns:dcterms="http://purl.org/dc/terms/" xmlns:xsi="http://www.w3.org/2001/XMLSchema-instance" xsi:type="dcterms:W3CDTF">2026-10-09T12:01:24Z</dcterms:modified>
</cp:coreProperties>
</file>